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124" i="1"/>
  <c r="I124"/>
  <c r="G229"/>
  <c r="J229"/>
  <c r="J124"/>
  <c r="J128"/>
  <c r="G126"/>
  <c r="I76"/>
  <c r="G78"/>
  <c r="G77"/>
  <c r="G76"/>
  <c r="I78"/>
  <c r="J78"/>
  <c r="K78"/>
  <c r="L78"/>
  <c r="M78"/>
  <c r="I77"/>
  <c r="J77"/>
  <c r="K77"/>
  <c r="L77"/>
  <c r="M77"/>
  <c r="J76"/>
  <c r="K76"/>
  <c r="L76"/>
  <c r="M76"/>
  <c r="H78"/>
  <c r="H75" s="1"/>
  <c r="H77"/>
  <c r="H74" s="1"/>
  <c r="H76"/>
  <c r="I100"/>
  <c r="J100"/>
  <c r="K100"/>
  <c r="L100"/>
  <c r="M100"/>
  <c r="H100"/>
  <c r="G101"/>
  <c r="G102"/>
  <c r="I97"/>
  <c r="J97"/>
  <c r="K97"/>
  <c r="L97"/>
  <c r="M97"/>
  <c r="H97"/>
  <c r="G98"/>
  <c r="G99"/>
  <c r="G194"/>
  <c r="G135"/>
  <c r="G136"/>
  <c r="G134"/>
  <c r="G60"/>
  <c r="G61"/>
  <c r="G59"/>
  <c r="H56"/>
  <c r="I56"/>
  <c r="J56"/>
  <c r="K56"/>
  <c r="L56"/>
  <c r="M56"/>
  <c r="H182"/>
  <c r="I50"/>
  <c r="J50"/>
  <c r="K50"/>
  <c r="L50"/>
  <c r="M50"/>
  <c r="M47" s="1"/>
  <c r="M44" s="1"/>
  <c r="H50"/>
  <c r="H136"/>
  <c r="H133" s="1"/>
  <c r="I135"/>
  <c r="I132" s="1"/>
  <c r="J135"/>
  <c r="K135"/>
  <c r="K132" s="1"/>
  <c r="L135"/>
  <c r="L132" s="1"/>
  <c r="M135"/>
  <c r="M132" s="1"/>
  <c r="H135"/>
  <c r="H132" s="1"/>
  <c r="K134"/>
  <c r="H134"/>
  <c r="G150"/>
  <c r="G151"/>
  <c r="I149"/>
  <c r="J149"/>
  <c r="K149"/>
  <c r="L149"/>
  <c r="M149"/>
  <c r="H149"/>
  <c r="I59"/>
  <c r="J59"/>
  <c r="K59"/>
  <c r="L59"/>
  <c r="M59"/>
  <c r="H59"/>
  <c r="I226"/>
  <c r="I221"/>
  <c r="I218" s="1"/>
  <c r="I215" s="1"/>
  <c r="J221"/>
  <c r="J218" s="1"/>
  <c r="J215" s="1"/>
  <c r="K221"/>
  <c r="L221"/>
  <c r="L218" s="1"/>
  <c r="L215" s="1"/>
  <c r="M221"/>
  <c r="M218" s="1"/>
  <c r="M215" s="1"/>
  <c r="H221"/>
  <c r="G222"/>
  <c r="G223"/>
  <c r="H220"/>
  <c r="H217" s="1"/>
  <c r="I220"/>
  <c r="J220"/>
  <c r="J217" s="1"/>
  <c r="K220"/>
  <c r="L220"/>
  <c r="L217" s="1"/>
  <c r="M220"/>
  <c r="M217" s="1"/>
  <c r="M226" s="1"/>
  <c r="H219"/>
  <c r="H216" s="1"/>
  <c r="I219"/>
  <c r="J219"/>
  <c r="J216" s="1"/>
  <c r="K219"/>
  <c r="L219"/>
  <c r="L216" s="1"/>
  <c r="M219"/>
  <c r="M216" s="1"/>
  <c r="M225" s="1"/>
  <c r="H218"/>
  <c r="H215" s="1"/>
  <c r="K218"/>
  <c r="K215" s="1"/>
  <c r="G220"/>
  <c r="G217" s="1"/>
  <c r="G219"/>
  <c r="G216" s="1"/>
  <c r="I217"/>
  <c r="K217"/>
  <c r="I216"/>
  <c r="I225" s="1"/>
  <c r="K216"/>
  <c r="K225" s="1"/>
  <c r="H211"/>
  <c r="H208" s="1"/>
  <c r="I211"/>
  <c r="I208" s="1"/>
  <c r="J211"/>
  <c r="K211"/>
  <c r="L211"/>
  <c r="L208" s="1"/>
  <c r="M211"/>
  <c r="M208" s="1"/>
  <c r="H210"/>
  <c r="H207" s="1"/>
  <c r="I210"/>
  <c r="I207" s="1"/>
  <c r="J210"/>
  <c r="J207" s="1"/>
  <c r="K210"/>
  <c r="L210"/>
  <c r="L207" s="1"/>
  <c r="M210"/>
  <c r="M207" s="1"/>
  <c r="I212"/>
  <c r="I209" s="1"/>
  <c r="I206" s="1"/>
  <c r="J212"/>
  <c r="J209" s="1"/>
  <c r="J206" s="1"/>
  <c r="K212"/>
  <c r="K209" s="1"/>
  <c r="K206" s="1"/>
  <c r="L212"/>
  <c r="L209" s="1"/>
  <c r="L206" s="1"/>
  <c r="M212"/>
  <c r="M209" s="1"/>
  <c r="M206" s="1"/>
  <c r="H212"/>
  <c r="H209" s="1"/>
  <c r="H206" s="1"/>
  <c r="G213"/>
  <c r="G210" s="1"/>
  <c r="G207" s="1"/>
  <c r="G214"/>
  <c r="G211" s="1"/>
  <c r="G208" s="1"/>
  <c r="J208"/>
  <c r="K208"/>
  <c r="K207"/>
  <c r="I197"/>
  <c r="J197"/>
  <c r="K197"/>
  <c r="L197"/>
  <c r="M197"/>
  <c r="H197"/>
  <c r="G198"/>
  <c r="G199"/>
  <c r="I194"/>
  <c r="J194"/>
  <c r="K194"/>
  <c r="L194"/>
  <c r="M194"/>
  <c r="H194"/>
  <c r="G195"/>
  <c r="G196"/>
  <c r="I191"/>
  <c r="J191"/>
  <c r="K191"/>
  <c r="L191"/>
  <c r="M191"/>
  <c r="H191"/>
  <c r="G192"/>
  <c r="G193"/>
  <c r="I188"/>
  <c r="J188"/>
  <c r="K188"/>
  <c r="L188"/>
  <c r="M188"/>
  <c r="H188"/>
  <c r="G189"/>
  <c r="G190"/>
  <c r="I185"/>
  <c r="J185"/>
  <c r="K185"/>
  <c r="L185"/>
  <c r="L182" s="1"/>
  <c r="L179" s="1"/>
  <c r="M185"/>
  <c r="H185"/>
  <c r="G186"/>
  <c r="G187"/>
  <c r="H184"/>
  <c r="H181" s="1"/>
  <c r="I184"/>
  <c r="I181" s="1"/>
  <c r="J184"/>
  <c r="J181" s="1"/>
  <c r="K184"/>
  <c r="K181" s="1"/>
  <c r="L184"/>
  <c r="L181" s="1"/>
  <c r="M184"/>
  <c r="M181" s="1"/>
  <c r="H183"/>
  <c r="H180" s="1"/>
  <c r="I183"/>
  <c r="I180" s="1"/>
  <c r="J183"/>
  <c r="J180" s="1"/>
  <c r="K183"/>
  <c r="K180" s="1"/>
  <c r="L183"/>
  <c r="L180" s="1"/>
  <c r="M183"/>
  <c r="M180" s="1"/>
  <c r="I176"/>
  <c r="J176"/>
  <c r="K176"/>
  <c r="L176"/>
  <c r="M176"/>
  <c r="H176"/>
  <c r="G177"/>
  <c r="G178"/>
  <c r="I173"/>
  <c r="J173"/>
  <c r="K173"/>
  <c r="L173"/>
  <c r="M173"/>
  <c r="H173"/>
  <c r="G174"/>
  <c r="G175"/>
  <c r="I170"/>
  <c r="J170"/>
  <c r="K170"/>
  <c r="L170"/>
  <c r="L134" s="1"/>
  <c r="M170"/>
  <c r="H170"/>
  <c r="G171"/>
  <c r="G172"/>
  <c r="I167"/>
  <c r="J167"/>
  <c r="K167"/>
  <c r="L167"/>
  <c r="M167"/>
  <c r="M134" s="1"/>
  <c r="H167"/>
  <c r="G168"/>
  <c r="G169"/>
  <c r="I164"/>
  <c r="J164"/>
  <c r="K164"/>
  <c r="L164"/>
  <c r="M164"/>
  <c r="H164"/>
  <c r="G165"/>
  <c r="G166"/>
  <c r="I161"/>
  <c r="J161"/>
  <c r="K161"/>
  <c r="L161"/>
  <c r="M161"/>
  <c r="H161"/>
  <c r="G162"/>
  <c r="G163"/>
  <c r="I158"/>
  <c r="J158"/>
  <c r="J134" s="1"/>
  <c r="K158"/>
  <c r="L158"/>
  <c r="M158"/>
  <c r="H158"/>
  <c r="G159"/>
  <c r="G160"/>
  <c r="I155"/>
  <c r="I134" s="1"/>
  <c r="J155"/>
  <c r="K155"/>
  <c r="L155"/>
  <c r="M155"/>
  <c r="H155"/>
  <c r="G156"/>
  <c r="G157"/>
  <c r="I152"/>
  <c r="J152"/>
  <c r="K152"/>
  <c r="L152"/>
  <c r="M152"/>
  <c r="H152"/>
  <c r="G153"/>
  <c r="G154"/>
  <c r="M146"/>
  <c r="I146"/>
  <c r="J146"/>
  <c r="K146"/>
  <c r="L146"/>
  <c r="H146"/>
  <c r="G147"/>
  <c r="G148"/>
  <c r="I143"/>
  <c r="J143"/>
  <c r="K143"/>
  <c r="L143"/>
  <c r="M143"/>
  <c r="H143"/>
  <c r="G144"/>
  <c r="G145"/>
  <c r="I140"/>
  <c r="J140"/>
  <c r="K140"/>
  <c r="L140"/>
  <c r="M140"/>
  <c r="H140"/>
  <c r="G141"/>
  <c r="G142"/>
  <c r="I137"/>
  <c r="J137"/>
  <c r="K137"/>
  <c r="L137"/>
  <c r="M137"/>
  <c r="H137"/>
  <c r="G138"/>
  <c r="G139"/>
  <c r="I136"/>
  <c r="I133" s="1"/>
  <c r="J136"/>
  <c r="J133" s="1"/>
  <c r="K136"/>
  <c r="K133" s="1"/>
  <c r="L136"/>
  <c r="L133" s="1"/>
  <c r="M136"/>
  <c r="M133" s="1"/>
  <c r="J132"/>
  <c r="I128"/>
  <c r="K128"/>
  <c r="L128"/>
  <c r="M128"/>
  <c r="H128"/>
  <c r="G129"/>
  <c r="G130"/>
  <c r="K124"/>
  <c r="L124"/>
  <c r="M124"/>
  <c r="G125"/>
  <c r="G127"/>
  <c r="I121"/>
  <c r="J121"/>
  <c r="K121"/>
  <c r="L121"/>
  <c r="L118" s="1"/>
  <c r="L115" s="1"/>
  <c r="M121"/>
  <c r="H121"/>
  <c r="G123"/>
  <c r="H120"/>
  <c r="H117" s="1"/>
  <c r="I120"/>
  <c r="I117" s="1"/>
  <c r="J120"/>
  <c r="J117" s="1"/>
  <c r="K120"/>
  <c r="K117" s="1"/>
  <c r="L120"/>
  <c r="L117" s="1"/>
  <c r="M120"/>
  <c r="M117" s="1"/>
  <c r="H119"/>
  <c r="H116" s="1"/>
  <c r="I119"/>
  <c r="I116" s="1"/>
  <c r="J119"/>
  <c r="J116" s="1"/>
  <c r="K119"/>
  <c r="K116" s="1"/>
  <c r="L119"/>
  <c r="L116" s="1"/>
  <c r="M119"/>
  <c r="M116" s="1"/>
  <c r="I112"/>
  <c r="J112"/>
  <c r="K112"/>
  <c r="L112"/>
  <c r="M112"/>
  <c r="H112"/>
  <c r="G113"/>
  <c r="G114"/>
  <c r="G110"/>
  <c r="G111"/>
  <c r="I109"/>
  <c r="J109"/>
  <c r="K109"/>
  <c r="L109"/>
  <c r="M109"/>
  <c r="H109"/>
  <c r="H108"/>
  <c r="H105" s="1"/>
  <c r="I108"/>
  <c r="I105" s="1"/>
  <c r="J108"/>
  <c r="J105" s="1"/>
  <c r="K108"/>
  <c r="K105" s="1"/>
  <c r="L108"/>
  <c r="L105" s="1"/>
  <c r="M108"/>
  <c r="M105" s="1"/>
  <c r="H107"/>
  <c r="H104" s="1"/>
  <c r="I107"/>
  <c r="I104" s="1"/>
  <c r="J107"/>
  <c r="K107"/>
  <c r="L107"/>
  <c r="L104" s="1"/>
  <c r="M107"/>
  <c r="M104" s="1"/>
  <c r="J104"/>
  <c r="K104"/>
  <c r="I94"/>
  <c r="J94"/>
  <c r="K94"/>
  <c r="L94"/>
  <c r="M94"/>
  <c r="H94"/>
  <c r="G95"/>
  <c r="G96"/>
  <c r="G93"/>
  <c r="G92"/>
  <c r="I91"/>
  <c r="J91"/>
  <c r="K91"/>
  <c r="L91"/>
  <c r="M91"/>
  <c r="H91"/>
  <c r="I88"/>
  <c r="J88"/>
  <c r="K88"/>
  <c r="L88"/>
  <c r="M88"/>
  <c r="H88"/>
  <c r="G89"/>
  <c r="G90"/>
  <c r="I85"/>
  <c r="J85"/>
  <c r="K85"/>
  <c r="L85"/>
  <c r="M85"/>
  <c r="H85"/>
  <c r="I82"/>
  <c r="J82"/>
  <c r="K82"/>
  <c r="L82"/>
  <c r="M82"/>
  <c r="H82"/>
  <c r="I79"/>
  <c r="J79"/>
  <c r="K79"/>
  <c r="L79"/>
  <c r="M79"/>
  <c r="H79"/>
  <c r="G86"/>
  <c r="G87"/>
  <c r="G83"/>
  <c r="G84"/>
  <c r="G80"/>
  <c r="G81"/>
  <c r="I75"/>
  <c r="J75"/>
  <c r="K75"/>
  <c r="L75"/>
  <c r="M75"/>
  <c r="I74"/>
  <c r="J74"/>
  <c r="K74"/>
  <c r="L74"/>
  <c r="M74"/>
  <c r="I65"/>
  <c r="J65"/>
  <c r="K65"/>
  <c r="L65"/>
  <c r="M65"/>
  <c r="H65"/>
  <c r="G66"/>
  <c r="G67"/>
  <c r="I62"/>
  <c r="J62"/>
  <c r="K62"/>
  <c r="L62"/>
  <c r="M62"/>
  <c r="H62"/>
  <c r="G63"/>
  <c r="G64"/>
  <c r="H58"/>
  <c r="H55" s="1"/>
  <c r="I58"/>
  <c r="I55" s="1"/>
  <c r="J58"/>
  <c r="J55" s="1"/>
  <c r="K58"/>
  <c r="K55" s="1"/>
  <c r="L58"/>
  <c r="L55" s="1"/>
  <c r="M58"/>
  <c r="M55" s="1"/>
  <c r="H57"/>
  <c r="H54" s="1"/>
  <c r="I57"/>
  <c r="I54" s="1"/>
  <c r="J57"/>
  <c r="J54" s="1"/>
  <c r="K57"/>
  <c r="K54" s="1"/>
  <c r="L57"/>
  <c r="L54" s="1"/>
  <c r="M57"/>
  <c r="M54" s="1"/>
  <c r="G51"/>
  <c r="G48" s="1"/>
  <c r="G45" s="1"/>
  <c r="G52"/>
  <c r="G49" s="1"/>
  <c r="G46" s="1"/>
  <c r="H49"/>
  <c r="H46" s="1"/>
  <c r="I49"/>
  <c r="I46" s="1"/>
  <c r="J49"/>
  <c r="J46" s="1"/>
  <c r="K49"/>
  <c r="K46" s="1"/>
  <c r="L49"/>
  <c r="L46" s="1"/>
  <c r="M49"/>
  <c r="M46" s="1"/>
  <c r="H48"/>
  <c r="H45" s="1"/>
  <c r="I48"/>
  <c r="I45" s="1"/>
  <c r="J48"/>
  <c r="J45" s="1"/>
  <c r="K48"/>
  <c r="K45" s="1"/>
  <c r="L48"/>
  <c r="L45" s="1"/>
  <c r="M48"/>
  <c r="M45" s="1"/>
  <c r="I41"/>
  <c r="J41"/>
  <c r="K41"/>
  <c r="L41"/>
  <c r="M41"/>
  <c r="H41"/>
  <c r="G42"/>
  <c r="G43"/>
  <c r="I38"/>
  <c r="J38"/>
  <c r="K38"/>
  <c r="K35" s="1"/>
  <c r="L38"/>
  <c r="L35" s="1"/>
  <c r="M38"/>
  <c r="H38"/>
  <c r="G39"/>
  <c r="G40"/>
  <c r="H37"/>
  <c r="I37"/>
  <c r="J37"/>
  <c r="K37"/>
  <c r="L37"/>
  <c r="M37"/>
  <c r="H36"/>
  <c r="I36"/>
  <c r="J36"/>
  <c r="K36"/>
  <c r="L36"/>
  <c r="M36"/>
  <c r="H23"/>
  <c r="H20" s="1"/>
  <c r="H32" s="1"/>
  <c r="I23"/>
  <c r="I20" s="1"/>
  <c r="I32" s="1"/>
  <c r="J23"/>
  <c r="J20" s="1"/>
  <c r="J32" s="1"/>
  <c r="K23"/>
  <c r="K20" s="1"/>
  <c r="K32" s="1"/>
  <c r="L23"/>
  <c r="L20" s="1"/>
  <c r="L32" s="1"/>
  <c r="M23"/>
  <c r="M20" s="1"/>
  <c r="M32" s="1"/>
  <c r="H22"/>
  <c r="H19" s="1"/>
  <c r="H31" s="1"/>
  <c r="I22"/>
  <c r="I19" s="1"/>
  <c r="I31" s="1"/>
  <c r="J22"/>
  <c r="J19" s="1"/>
  <c r="J31" s="1"/>
  <c r="K22"/>
  <c r="K19" s="1"/>
  <c r="K31" s="1"/>
  <c r="L22"/>
  <c r="L19" s="1"/>
  <c r="L31" s="1"/>
  <c r="M22"/>
  <c r="M19" s="1"/>
  <c r="M31" s="1"/>
  <c r="I27"/>
  <c r="J27"/>
  <c r="K27"/>
  <c r="L27"/>
  <c r="M27"/>
  <c r="H27"/>
  <c r="G29"/>
  <c r="G28"/>
  <c r="I24"/>
  <c r="I21" s="1"/>
  <c r="I18" s="1"/>
  <c r="I30" s="1"/>
  <c r="J24"/>
  <c r="K24"/>
  <c r="L24"/>
  <c r="L21" s="1"/>
  <c r="L18" s="1"/>
  <c r="L30" s="1"/>
  <c r="M24"/>
  <c r="M21" s="1"/>
  <c r="M18" s="1"/>
  <c r="M30" s="1"/>
  <c r="H24"/>
  <c r="G25"/>
  <c r="G26"/>
  <c r="H118" l="1"/>
  <c r="H115" s="1"/>
  <c r="G100"/>
  <c r="G97"/>
  <c r="J21"/>
  <c r="J18" s="1"/>
  <c r="J30" s="1"/>
  <c r="G225"/>
  <c r="H179"/>
  <c r="G149"/>
  <c r="L131"/>
  <c r="J225"/>
  <c r="H226"/>
  <c r="G212"/>
  <c r="G209" s="1"/>
  <c r="G206" s="1"/>
  <c r="K226"/>
  <c r="L224"/>
  <c r="L225"/>
  <c r="H225"/>
  <c r="J226"/>
  <c r="H224"/>
  <c r="L226"/>
  <c r="H106"/>
  <c r="H103" s="1"/>
  <c r="G108"/>
  <c r="G105" s="1"/>
  <c r="L106"/>
  <c r="L103" s="1"/>
  <c r="J224"/>
  <c r="K224"/>
  <c r="G226"/>
  <c r="M224"/>
  <c r="I224"/>
  <c r="I201"/>
  <c r="G57"/>
  <c r="G54" s="1"/>
  <c r="K69"/>
  <c r="G23"/>
  <c r="G20" s="1"/>
  <c r="G32" s="1"/>
  <c r="H21"/>
  <c r="H18" s="1"/>
  <c r="H30" s="1"/>
  <c r="G22"/>
  <c r="G19" s="1"/>
  <c r="G31" s="1"/>
  <c r="G221"/>
  <c r="G218" s="1"/>
  <c r="G215" s="1"/>
  <c r="G224" s="1"/>
  <c r="H69"/>
  <c r="G38"/>
  <c r="L69"/>
  <c r="L203"/>
  <c r="H203"/>
  <c r="M69"/>
  <c r="G65"/>
  <c r="G56" s="1"/>
  <c r="M203"/>
  <c r="I203"/>
  <c r="G94"/>
  <c r="K106"/>
  <c r="K103" s="1"/>
  <c r="J69"/>
  <c r="L70"/>
  <c r="H70"/>
  <c r="G112"/>
  <c r="J106"/>
  <c r="J103" s="1"/>
  <c r="G128"/>
  <c r="G27"/>
  <c r="G62"/>
  <c r="J201"/>
  <c r="H35"/>
  <c r="K70"/>
  <c r="M70"/>
  <c r="M230" s="1"/>
  <c r="I70"/>
  <c r="I230" s="1"/>
  <c r="I69"/>
  <c r="M201"/>
  <c r="L201"/>
  <c r="H201"/>
  <c r="J203"/>
  <c r="G88"/>
  <c r="G152"/>
  <c r="K203"/>
  <c r="J70"/>
  <c r="J230" s="1"/>
  <c r="K201"/>
  <c r="K21"/>
  <c r="K18" s="1"/>
  <c r="K30" s="1"/>
  <c r="G24"/>
  <c r="G41"/>
  <c r="G35" s="1"/>
  <c r="K118"/>
  <c r="K115" s="1"/>
  <c r="K131"/>
  <c r="K182"/>
  <c r="K179" s="1"/>
  <c r="G197"/>
  <c r="I182"/>
  <c r="I179" s="1"/>
  <c r="J182"/>
  <c r="J179" s="1"/>
  <c r="M182"/>
  <c r="M179" s="1"/>
  <c r="G184"/>
  <c r="G181" s="1"/>
  <c r="G191"/>
  <c r="G188"/>
  <c r="G183"/>
  <c r="G180" s="1"/>
  <c r="G185"/>
  <c r="G176"/>
  <c r="G173"/>
  <c r="G170"/>
  <c r="G167"/>
  <c r="G164"/>
  <c r="G161"/>
  <c r="G158"/>
  <c r="G155"/>
  <c r="H131"/>
  <c r="I131"/>
  <c r="J131"/>
  <c r="M131"/>
  <c r="G146"/>
  <c r="G143"/>
  <c r="G132"/>
  <c r="G133"/>
  <c r="G140"/>
  <c r="G137"/>
  <c r="I118"/>
  <c r="I115" s="1"/>
  <c r="J118"/>
  <c r="J115" s="1"/>
  <c r="M118"/>
  <c r="M115" s="1"/>
  <c r="G119"/>
  <c r="G116" s="1"/>
  <c r="G120"/>
  <c r="G117" s="1"/>
  <c r="G124"/>
  <c r="M106"/>
  <c r="M103" s="1"/>
  <c r="I106"/>
  <c r="I103" s="1"/>
  <c r="G107"/>
  <c r="G104" s="1"/>
  <c r="G109"/>
  <c r="G91"/>
  <c r="G75"/>
  <c r="G85"/>
  <c r="G82"/>
  <c r="M73"/>
  <c r="G74"/>
  <c r="K73"/>
  <c r="L73"/>
  <c r="M53"/>
  <c r="G58"/>
  <c r="G55" s="1"/>
  <c r="K53"/>
  <c r="L53"/>
  <c r="I35"/>
  <c r="J35"/>
  <c r="M35"/>
  <c r="G36"/>
  <c r="G37"/>
  <c r="G69" l="1"/>
  <c r="K200"/>
  <c r="G106"/>
  <c r="G103" s="1"/>
  <c r="I228"/>
  <c r="L230"/>
  <c r="L200"/>
  <c r="H230"/>
  <c r="M228"/>
  <c r="H228"/>
  <c r="K230"/>
  <c r="L228"/>
  <c r="J228"/>
  <c r="K228"/>
  <c r="G21"/>
  <c r="G18" s="1"/>
  <c r="G30" s="1"/>
  <c r="M68"/>
  <c r="G201"/>
  <c r="G118"/>
  <c r="G115" s="1"/>
  <c r="G70"/>
  <c r="L47"/>
  <c r="L44" s="1"/>
  <c r="L68" s="1"/>
  <c r="M200"/>
  <c r="G203"/>
  <c r="G182"/>
  <c r="G179" s="1"/>
  <c r="G131"/>
  <c r="J73"/>
  <c r="J200" s="1"/>
  <c r="J53"/>
  <c r="G228" l="1"/>
  <c r="L227"/>
  <c r="G230"/>
  <c r="M227"/>
  <c r="K47"/>
  <c r="K44" s="1"/>
  <c r="K68" s="1"/>
  <c r="K227" s="1"/>
  <c r="I73"/>
  <c r="I200" s="1"/>
  <c r="I53"/>
  <c r="J47" l="1"/>
  <c r="J44" s="1"/>
  <c r="J68" s="1"/>
  <c r="J227" s="1"/>
  <c r="H73"/>
  <c r="H200" s="1"/>
  <c r="G79"/>
  <c r="H53"/>
  <c r="G53"/>
  <c r="G68" s="1"/>
  <c r="G73" l="1"/>
  <c r="G200" s="1"/>
  <c r="G227" s="1"/>
  <c r="I47"/>
  <c r="I44" s="1"/>
  <c r="I68" s="1"/>
  <c r="I227" s="1"/>
  <c r="G50" l="1"/>
  <c r="H47"/>
  <c r="H44" s="1"/>
  <c r="H68" s="1"/>
  <c r="H227" l="1"/>
  <c r="G44"/>
  <c r="G47"/>
</calcChain>
</file>

<file path=xl/sharedStrings.xml><?xml version="1.0" encoding="utf-8"?>
<sst xmlns="http://schemas.openxmlformats.org/spreadsheetml/2006/main" count="885" uniqueCount="107">
  <si>
    <t>№ п/п</t>
  </si>
  <si>
    <t>Наименование показателя</t>
  </si>
  <si>
    <t>Срок реализации</t>
  </si>
  <si>
    <t>с (год)</t>
  </si>
  <si>
    <t>по (год)</t>
  </si>
  <si>
    <t>Соисполнитель, исполнитель основного мероприятия, исполнитель ведомственной целевой программы, исполнитель мероприятия</t>
  </si>
  <si>
    <t>Финансовое обеспечение</t>
  </si>
  <si>
    <t>Источник</t>
  </si>
  <si>
    <t>Всего</t>
  </si>
  <si>
    <t>Объем (рублей)</t>
  </si>
  <si>
    <t>в том числе по годам реализации муниципальной программы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</si>
  <si>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</si>
  <si>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</si>
  <si>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</si>
  <si>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</si>
  <si>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</si>
  <si>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</si>
  <si>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</si>
  <si>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</si>
  <si>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</si>
  <si>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Итого по подпрограмме1</t>
  </si>
  <si>
    <t>Итого по подпрограмме2</t>
  </si>
  <si>
    <t>Итого по подпрогамме3</t>
  </si>
  <si>
    <t>ВСЕГО ПО МУНИЦИПАЛЬНОЙ ПРОГРАММЕ:</t>
  </si>
  <si>
    <t>Приложение №1</t>
  </si>
  <si>
    <t>к Постановлению администрации Полтавского городского поселения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</si>
  <si>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</si>
  <si>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</si>
  <si>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"Социально-экономическое развитие Полтавского городского поселения на 2014-2019 годы"</t>
  </si>
  <si>
    <r>
      <rPr>
        <b/>
        <sz val="10"/>
        <color theme="1"/>
        <rFont val="Times New Roman"/>
        <family val="1"/>
        <charset val="204"/>
      </rPr>
      <t>Цель муниципальной програмы</t>
    </r>
    <r>
      <rPr>
        <sz val="10"/>
        <color theme="1"/>
        <rFont val="Times New Roman"/>
        <family val="1"/>
        <charset val="204"/>
      </rPr>
      <t xml:space="preserve"> Рост качества жизни населения за счет повышения уровня благоустройства поселка и модернизации социальной сферы, создание элементов конкурентоспособной инновационной экономики</t>
    </r>
  </si>
  <si>
    <r>
      <rPr>
        <b/>
        <sz val="10"/>
        <color theme="1"/>
        <rFont val="Times New Roman"/>
        <family val="1"/>
        <charset val="204"/>
      </rPr>
      <t>Задача муниципальной программы</t>
    </r>
    <r>
      <rPr>
        <sz val="10"/>
        <color theme="1"/>
        <rFont val="Times New Roman"/>
        <family val="1"/>
        <charset val="204"/>
      </rPr>
      <t xml:space="preserve"> Улучшение хозяйственного климата т обеспечение роста объемов инвестиций, вкладываемых в экономику Полтавского городского поселения</t>
    </r>
  </si>
  <si>
    <t>Подпрограмма1 "Содействие занятости населения Полтавского городского поселения на 2014-2019 годы"</t>
  </si>
  <si>
    <t>Цель подпрограммы 1 Снижение уровня общей безработицы</t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</si>
  <si>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Увеличение спроса на рабочую силу, сокращение масштабов безработицы среди молодежи городского поселения</t>
    </r>
  </si>
  <si>
    <r>
      <rPr>
        <b/>
        <sz val="10"/>
        <color theme="1"/>
        <rFont val="Times New Roman"/>
        <family val="1"/>
        <charset val="204"/>
      </rPr>
      <t xml:space="preserve">Основное мероприятие1 </t>
    </r>
    <r>
      <rPr>
        <sz val="10"/>
        <color theme="1"/>
        <rFont val="Times New Roman"/>
        <family val="1"/>
        <charset val="204"/>
      </rPr>
      <t>Организация общественных работ в Полтавском городском поселении</t>
    </r>
  </si>
  <si>
    <t>Организация общественных работ взрослого населения</t>
  </si>
  <si>
    <t>Организация временного трудоустройства несовершеннолетних граждан в возрасте от 14 до 18 лет</t>
  </si>
  <si>
    <t>Подпрограмма2 "Управление муниципальными учреждениями и формирование и развитие муниципальной собственности Полтавского городского поселения Полтавского муниципального района Омской области (2014-2019г.г.)</t>
  </si>
  <si>
    <r>
      <rPr>
        <b/>
        <sz val="10"/>
        <color theme="1"/>
        <rFont val="Times New Roman"/>
        <family val="1"/>
        <charset val="204"/>
      </rPr>
      <t>Цель программы2</t>
    </r>
    <r>
      <rPr>
        <sz val="10"/>
        <color theme="1"/>
        <rFont val="Times New Roman"/>
        <family val="1"/>
        <charset val="204"/>
      </rPr>
      <t xml:space="preserve"> Создание необходимых условий для эффективного осуществления своих полномочий Администрации Полтавского городского поселения 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</si>
  <si>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Финансовое, материально-техническое обеспечение Администрации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</si>
  <si>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Ведомственная целевая программа "Повышение эффективности деятельности Администрации Полтавского городского поселения на 2013-2015 годы"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</si>
  <si>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Ведомственная целевая программа "Повышение эффективности деятельности Администрации Полтавского городского поселения на 2016-2018 годы"</t>
    </r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</si>
  <si>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Разграничение государственной собственности на землю и оформление в собственность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</si>
  <si>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землеустройству и землепользованию в Полтавском городском поселении</t>
    </r>
  </si>
  <si>
    <t>Разграничение государственной собственности на землю</t>
  </si>
  <si>
    <r>
      <rPr>
        <b/>
        <sz val="10"/>
        <color theme="1"/>
        <rFont val="Times New Roman"/>
        <family val="1"/>
        <charset val="204"/>
      </rPr>
      <t>Задача3</t>
    </r>
    <r>
      <rPr>
        <sz val="10"/>
        <color theme="1"/>
        <rFont val="Times New Roman"/>
        <family val="1"/>
        <charset val="204"/>
      </rPr>
      <t xml:space="preserve"> Совершенствование системы учета объектов собственности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</si>
  <si>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Оформление документации на объекты недвижимости в Полтавском городском поселении</t>
    </r>
  </si>
  <si>
    <t>Вовлечение объектов собственности городского поселения в хозяйственный оборот</t>
  </si>
  <si>
    <t>Оформление технической документации на объекты недвижимого имущества</t>
  </si>
  <si>
    <t>Оформление кадастровой документации на объекты недвижимого имущества</t>
  </si>
  <si>
    <t>Подпрограмма3 "Обеспечение доступным и комфортным жильем и коммунальные услуги гражданам Полтавского городского поселения Полтавского муниципального района Омской области на 2014-2019 годы"</t>
  </si>
  <si>
    <r>
      <rPr>
        <b/>
        <sz val="10"/>
        <color theme="1"/>
        <rFont val="Times New Roman"/>
        <family val="1"/>
        <charset val="204"/>
      </rPr>
      <t>Цель подпрограммы3</t>
    </r>
    <r>
      <rPr>
        <sz val="10"/>
        <color theme="1"/>
        <rFont val="Times New Roman"/>
        <family val="1"/>
        <charset val="204"/>
      </rPr>
      <t xml:space="preserve"> Создание условий для развития экономики и социальной сферы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</si>
  <si>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населения круглогодичным движением по качественным автомобильным дорогам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</si>
  <si>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содержанию автомобильных дорог в Полтавском городском поселении</t>
    </r>
  </si>
  <si>
    <t>Ремонт автомобильных дорог общего пользования местного значения</t>
  </si>
  <si>
    <t>Содержание автомобильных дорог в Полтавском городском поселении</t>
  </si>
  <si>
    <t>Приобретение и установка дорожных знакаов</t>
  </si>
  <si>
    <t>Разметка дорог и пешеходных переходов</t>
  </si>
  <si>
    <t>Очистка дорог от снега и наледи в зимнее время</t>
  </si>
  <si>
    <t xml:space="preserve">Капитальный ремонт автомобильных дорог в р.п.Полтавка </t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</si>
  <si>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Улучшение условий водоснабжения населения р.п.Полтавка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</si>
  <si>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Организация водоснабжения в границах поселения</t>
    </r>
  </si>
  <si>
    <t xml:space="preserve">Замена изношенной системы  водоснабжения </t>
  </si>
  <si>
    <t>Строительство новых участков системы водоснабжения</t>
  </si>
  <si>
    <r>
      <rPr>
        <b/>
        <sz val="10"/>
        <color theme="1"/>
        <rFont val="Times New Roman"/>
        <family val="1"/>
        <charset val="204"/>
      </rPr>
      <t>Задача3</t>
    </r>
    <r>
      <rPr>
        <sz val="10"/>
        <color theme="1"/>
        <rFont val="Times New Roman"/>
        <family val="1"/>
        <charset val="204"/>
      </rPr>
      <t xml:space="preserve"> Создание условий для обеспечения населения комфортными жилищными условиями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</si>
  <si>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строительству и ремонту жилищного фонда Полтавского городского поселения</t>
    </r>
  </si>
  <si>
    <t xml:space="preserve">Проведение капитального ремонта, реконструкции и модернизации жилых домов </t>
  </si>
  <si>
    <t>Переселение граждан из аварийного жилищного фонда</t>
  </si>
  <si>
    <t>Социальные выплаты на строительство индивидуального жилья, объектов инженерной инфраструктуры и площадок индивидуального жилищного строительства</t>
  </si>
  <si>
    <r>
      <rPr>
        <b/>
        <sz val="10"/>
        <color theme="1"/>
        <rFont val="Times New Roman"/>
        <family val="1"/>
        <charset val="204"/>
      </rPr>
      <t>Задача4</t>
    </r>
    <r>
      <rPr>
        <sz val="10"/>
        <color theme="1"/>
        <rFont val="Times New Roman"/>
        <family val="1"/>
        <charset val="204"/>
      </rPr>
      <t xml:space="preserve"> Содействие в реализации инвестиционных проектов в жилищно-коммунальном комплексе на территории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</si>
  <si>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развитию коммунальной инфраструктуры в Полтавском городском поселении</t>
    </r>
  </si>
  <si>
    <t>Строительство газопровода среднего давления и газораспределительных сетей в квартале "Юго-Восточный"</t>
  </si>
  <si>
    <t>Разработка и экспертиза газификации жилых домов в квартале "Юго-Восточный"</t>
  </si>
  <si>
    <t xml:space="preserve"> Замена уличных тепловых сетей</t>
  </si>
  <si>
    <t>Строительство разводящих сетей водопровода в микройоне "Юго-Восточный"</t>
  </si>
  <si>
    <t>Водоснабжение жилого квартала малоэтажной застройки юго-восточной части р.п.Полтавка Омской области (строительство водопроводных сетей для водоснабжения ул.Дачная, Светлая, Новоселов и Сибирская)</t>
  </si>
  <si>
    <t>Распределительный газопровод к 46 квартирам жилого комплекса малоэтажной застройки в юго-восточной части р.п.Полтавка Омской области (строительство)</t>
  </si>
  <si>
    <t>Реконструкция существующих линий уличного освещения</t>
  </si>
  <si>
    <t>Строительство сетей и сооружений ливневой канализации</t>
  </si>
  <si>
    <t>Очистка водоотводных канав</t>
  </si>
  <si>
    <t>Строительство молульной котельной в 29 жилом квартале</t>
  </si>
  <si>
    <t>Реконструкция центральной котельной - полная замена котлов и оборудования (ул.Мира31)</t>
  </si>
  <si>
    <t>Приобретение альтернативной модульной котельной в р.п.Полтавка</t>
  </si>
  <si>
    <r>
      <rPr>
        <b/>
        <sz val="10"/>
        <color theme="1"/>
        <rFont val="Times New Roman"/>
        <family val="1"/>
        <charset val="204"/>
      </rPr>
      <t>Задача5</t>
    </r>
    <r>
      <rPr>
        <sz val="10"/>
        <color theme="1"/>
        <rFont val="Times New Roman"/>
        <family val="1"/>
        <charset val="204"/>
      </rPr>
      <t xml:space="preserve"> Создание условий для комфортного проживания граждан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</si>
  <si>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благоустройству Полтавского городского поселения</t>
    </r>
  </si>
  <si>
    <t>Организация уличного освещения</t>
  </si>
  <si>
    <t>Мероприятия по озеленению населенных пунктов поселения</t>
  </si>
  <si>
    <t>Мероприятия по благоустройству и содержанию мест захоронений</t>
  </si>
  <si>
    <t>Комплекс мероприятий по улучшению  санитарно-экологической обстановки, ликвидации несанкционированных свалок, отходов, загрязнений почвы в лесных массивах</t>
  </si>
  <si>
    <t>Мероприятия в части регулирования тарифов и надбавок организаций коммунального комплекса (приобретение газового котла)</t>
  </si>
  <si>
    <t>Распределительный газопровод к 46 квартирам жилого комплекса малоэтажной застройки в юго-восточной части р.п.Полтавка Омской области. Подключение 5 квартир (домов)</t>
  </si>
  <si>
    <t>Подпрограмма4 "поддержка личного подсобного хозяйства и развитие малого и среднего предпринимательства в Полтавском городском поселении на 2014-2019 годы"</t>
  </si>
  <si>
    <r>
      <rPr>
        <b/>
        <sz val="10"/>
        <color theme="1"/>
        <rFont val="Times New Roman"/>
        <family val="1"/>
        <charset val="204"/>
      </rPr>
      <t>Цель подпрограммы4</t>
    </r>
    <r>
      <rPr>
        <sz val="10"/>
        <color theme="1"/>
        <rFont val="Times New Roman"/>
        <family val="1"/>
        <charset val="204"/>
      </rPr>
      <t xml:space="preserve"> Создание экономических и социальных условий, способствующих эффективности развития крестьянских (фермерских), личных подсобных хозяйств, малого и среднего предпринимательства</t>
    </r>
  </si>
  <si>
    <r>
      <t xml:space="preserve">Задача1 </t>
    </r>
    <r>
      <rPr>
        <sz val="10"/>
        <color theme="1"/>
        <rFont val="Times New Roman"/>
        <family val="1"/>
        <charset val="204"/>
      </rPr>
      <t>Увеличение производства сельскохозяйственной продукции в крестьянских (фермерских) и личных подсобных хозяйствах полтавского городского поселения</t>
    </r>
  </si>
  <si>
    <r>
      <t xml:space="preserve">Основное мероприятие1 </t>
    </r>
    <r>
      <rPr>
        <sz val="10"/>
        <color theme="1"/>
        <rFont val="Times New Roman"/>
        <family val="1"/>
        <charset val="204"/>
      </rPr>
      <t>Поддержка ЛПХ в Полтавском городском поселении</t>
    </r>
  </si>
  <si>
    <t>Возмещение части затрат гражданам, ведущим личное подсобное хозяйство</t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</si>
  <si>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Расширение и совершенствование структуры поддержки малого и среднего предпринимательства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</si>
  <si>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Поддержкка малго и среднего предпринимательства в Полтавском городском поселении </t>
    </r>
  </si>
  <si>
    <t>Возмещение части затрат индивидуальным предпринимателям, производителям товаров, работ, услуг.</t>
  </si>
  <si>
    <t>Итого по подпрограмме4</t>
  </si>
  <si>
    <t>Строительство подводящего водопровода к микрорайону "Юго-Восточный"</t>
  </si>
  <si>
    <t>Ремонт автомобильных дорог в р.п.Полтавка (ул.1 Мая, ул.Щорса, ул.Победы, ул.Калинина)</t>
  </si>
  <si>
    <t>Ремонт автомобильных дорог в р.п.Полтавка по ул.Ленина и по ул.Комсомльская</t>
  </si>
  <si>
    <t>от 15 августа 2016 года №65</t>
  </si>
  <si>
    <t>3.Поступлений целевого характера из областного бюджета</t>
  </si>
  <si>
    <t>2.Поступлений от гос. Корпорации- Фонд содействия реформированию жилищно-коммунальному хозяйству</t>
  </si>
  <si>
    <t>3.Поступлений от гос. Корпорации- Фонд содействия реформированию жилищно-коммунальному хозяйству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</si>
</sst>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vertical="top" wrapText="1" shrinkToFi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 shrinkToFit="1"/>
    </xf>
    <xf numFmtId="0" fontId="1" fillId="0" borderId="0" xfId="0" applyFont="1" applyBorder="1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2" fontId="1" fillId="0" borderId="1" xfId="0" applyNumberFormat="1" applyFont="1" applyBorder="1"/>
    <xf numFmtId="0" fontId="1" fillId="0" borderId="1" xfId="0" applyFont="1" applyBorder="1" applyAlignment="1">
      <alignment horizontal="center" wrapText="1" shrinkToFit="1"/>
    </xf>
    <xf numFmtId="0" fontId="1" fillId="0" borderId="1" xfId="0" applyFont="1" applyBorder="1" applyAlignment="1">
      <alignment wrapText="1"/>
    </xf>
    <xf numFmtId="2" fontId="0" fillId="0" borderId="0" xfId="0" applyNumberFormat="1"/>
    <xf numFmtId="0" fontId="3" fillId="2" borderId="0" xfId="0" applyFont="1" applyFill="1" applyAlignment="1">
      <alignment horizontal="right"/>
    </xf>
    <xf numFmtId="0" fontId="3" fillId="2" borderId="0" xfId="0" applyFont="1" applyFill="1"/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 applyBorder="1"/>
    <xf numFmtId="0" fontId="0" fillId="2" borderId="0" xfId="0" applyFill="1"/>
    <xf numFmtId="2" fontId="6" fillId="2" borderId="1" xfId="0" applyNumberFormat="1" applyFont="1" applyFill="1" applyBorder="1"/>
    <xf numFmtId="2" fontId="6" fillId="0" borderId="1" xfId="0" applyNumberFormat="1" applyFont="1" applyBorder="1"/>
    <xf numFmtId="0" fontId="1" fillId="2" borderId="1" xfId="0" applyFont="1" applyFill="1" applyBorder="1" applyAlignment="1">
      <alignment vertical="top" wrapText="1"/>
    </xf>
    <xf numFmtId="2" fontId="0" fillId="2" borderId="0" xfId="0" applyNumberFormat="1" applyFill="1"/>
    <xf numFmtId="164" fontId="1" fillId="2" borderId="1" xfId="0" applyNumberFormat="1" applyFont="1" applyFill="1" applyBorder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5" xfId="0" applyFont="1" applyBorder="1" applyAlignment="1">
      <alignment horizontal="left" vertical="top" wrapText="1" shrinkToFit="1"/>
    </xf>
    <xf numFmtId="0" fontId="2" fillId="0" borderId="6" xfId="0" applyFont="1" applyBorder="1" applyAlignment="1">
      <alignment horizontal="left" vertical="top" wrapText="1" shrinkToFit="1"/>
    </xf>
    <xf numFmtId="0" fontId="2" fillId="0" borderId="7" xfId="0" applyFont="1" applyBorder="1" applyAlignment="1">
      <alignment horizontal="left" vertical="top" wrapText="1" shrinkToFit="1"/>
    </xf>
    <xf numFmtId="0" fontId="1" fillId="0" borderId="5" xfId="0" applyFont="1" applyBorder="1" applyAlignment="1">
      <alignment horizontal="center" vertical="top" wrapText="1" shrinkToFit="1"/>
    </xf>
    <xf numFmtId="0" fontId="1" fillId="0" borderId="6" xfId="0" applyFont="1" applyBorder="1" applyAlignment="1">
      <alignment horizontal="center" vertical="top" wrapText="1" shrinkToFit="1"/>
    </xf>
    <xf numFmtId="0" fontId="1" fillId="0" borderId="7" xfId="0" applyFont="1" applyBorder="1" applyAlignment="1">
      <alignment horizontal="center" vertical="top" wrapText="1" shrinkToFit="1"/>
    </xf>
    <xf numFmtId="0" fontId="1" fillId="0" borderId="5" xfId="0" applyFont="1" applyBorder="1" applyAlignment="1">
      <alignment horizontal="left" vertical="top" wrapText="1" shrinkToFit="1"/>
    </xf>
    <xf numFmtId="0" fontId="1" fillId="0" borderId="6" xfId="0" applyFont="1" applyBorder="1" applyAlignment="1">
      <alignment horizontal="left" vertical="top" wrapText="1" shrinkToFit="1"/>
    </xf>
    <xf numFmtId="0" fontId="1" fillId="0" borderId="7" xfId="0" applyFont="1" applyBorder="1" applyAlignment="1">
      <alignment horizontal="left" vertical="top" wrapText="1" shrinkToFit="1"/>
    </xf>
    <xf numFmtId="0" fontId="2" fillId="0" borderId="2" xfId="0" applyFont="1" applyBorder="1" applyAlignment="1">
      <alignment horizontal="left" vertical="top" wrapText="1" shrinkToFit="1"/>
    </xf>
    <xf numFmtId="0" fontId="2" fillId="0" borderId="4" xfId="0" applyFont="1" applyBorder="1" applyAlignment="1">
      <alignment horizontal="left" vertical="top" wrapText="1" shrinkToFit="1"/>
    </xf>
    <xf numFmtId="0" fontId="1" fillId="0" borderId="2" xfId="0" applyFont="1" applyBorder="1" applyAlignment="1">
      <alignment horizontal="left" vertical="top" wrapText="1" shrinkToFit="1"/>
    </xf>
    <xf numFmtId="0" fontId="1" fillId="0" borderId="4" xfId="0" applyFont="1" applyBorder="1" applyAlignment="1">
      <alignment horizontal="left" vertical="top" wrapText="1" shrinkToFi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left" vertical="top" wrapText="1" shrinkToFit="1"/>
    </xf>
    <xf numFmtId="0" fontId="1" fillId="2" borderId="6" xfId="0" applyFont="1" applyFill="1" applyBorder="1" applyAlignment="1">
      <alignment horizontal="left" vertical="top" wrapText="1" shrinkToFit="1"/>
    </xf>
    <xf numFmtId="0" fontId="1" fillId="2" borderId="7" xfId="0" applyFont="1" applyFill="1" applyBorder="1" applyAlignment="1">
      <alignment horizontal="left" vertical="top" wrapText="1" shrinkToFit="1"/>
    </xf>
    <xf numFmtId="0" fontId="1" fillId="2" borderId="5" xfId="0" applyFont="1" applyFill="1" applyBorder="1" applyAlignment="1">
      <alignment horizontal="center" vertical="top" wrapText="1" shrinkToFit="1"/>
    </xf>
    <xf numFmtId="0" fontId="1" fillId="2" borderId="6" xfId="0" applyFont="1" applyFill="1" applyBorder="1" applyAlignment="1">
      <alignment horizontal="center" vertical="top" wrapText="1" shrinkToFit="1"/>
    </xf>
    <xf numFmtId="0" fontId="1" fillId="2" borderId="7" xfId="0" applyFont="1" applyFill="1" applyBorder="1" applyAlignment="1">
      <alignment horizontal="center" vertical="top" wrapText="1" shrinkToFit="1"/>
    </xf>
    <xf numFmtId="0" fontId="2" fillId="0" borderId="8" xfId="0" applyFont="1" applyBorder="1" applyAlignment="1">
      <alignment horizontal="left" vertical="top" wrapText="1" shrinkToFit="1"/>
    </xf>
    <xf numFmtId="0" fontId="2" fillId="0" borderId="9" xfId="0" applyFont="1" applyBorder="1" applyAlignment="1">
      <alignment horizontal="left" vertical="top" wrapText="1" shrinkToFit="1"/>
    </xf>
    <xf numFmtId="0" fontId="2" fillId="0" borderId="10" xfId="0" applyFont="1" applyBorder="1" applyAlignment="1">
      <alignment horizontal="left" vertical="top" wrapText="1" shrinkToFit="1"/>
    </xf>
    <xf numFmtId="0" fontId="2" fillId="0" borderId="11" xfId="0" applyFont="1" applyBorder="1" applyAlignment="1">
      <alignment horizontal="left" vertical="top" wrapText="1" shrinkToFit="1"/>
    </xf>
    <xf numFmtId="0" fontId="2" fillId="0" borderId="0" xfId="0" applyFont="1" applyBorder="1" applyAlignment="1">
      <alignment horizontal="left" vertical="top" wrapText="1" shrinkToFit="1"/>
    </xf>
    <xf numFmtId="0" fontId="2" fillId="0" borderId="12" xfId="0" applyFont="1" applyBorder="1" applyAlignment="1">
      <alignment horizontal="left" vertical="top" wrapText="1" shrinkToFit="1"/>
    </xf>
    <xf numFmtId="0" fontId="2" fillId="0" borderId="13" xfId="0" applyFont="1" applyBorder="1" applyAlignment="1">
      <alignment horizontal="left" vertical="top" wrapText="1" shrinkToFit="1"/>
    </xf>
    <xf numFmtId="0" fontId="2" fillId="0" borderId="14" xfId="0" applyFont="1" applyBorder="1" applyAlignment="1">
      <alignment horizontal="left" vertical="top" wrapText="1" shrinkToFit="1"/>
    </xf>
    <xf numFmtId="0" fontId="2" fillId="0" borderId="15" xfId="0" applyFont="1" applyBorder="1" applyAlignment="1">
      <alignment horizontal="left" vertical="top" wrapText="1" shrinkToFi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2" borderId="5" xfId="0" applyFont="1" applyFill="1" applyBorder="1" applyAlignment="1">
      <alignment horizontal="left" vertical="top" wrapText="1" shrinkToFit="1"/>
    </xf>
    <xf numFmtId="0" fontId="2" fillId="2" borderId="6" xfId="0" applyFont="1" applyFill="1" applyBorder="1" applyAlignment="1">
      <alignment horizontal="left" vertical="top" wrapText="1" shrinkToFit="1"/>
    </xf>
    <xf numFmtId="0" fontId="2" fillId="2" borderId="7" xfId="0" applyFont="1" applyFill="1" applyBorder="1" applyAlignment="1">
      <alignment horizontal="left" vertical="top" wrapText="1" shrinkToFit="1"/>
    </xf>
    <xf numFmtId="0" fontId="1" fillId="0" borderId="1" xfId="0" applyFont="1" applyBorder="1" applyAlignment="1">
      <alignment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235"/>
  <sheetViews>
    <sheetView tabSelected="1" topLeftCell="C1" zoomScale="110" zoomScaleNormal="110" workbookViewId="0">
      <selection activeCell="A3" sqref="A3:V3"/>
    </sheetView>
  </sheetViews>
  <sheetFormatPr defaultRowHeight="15"/>
  <cols>
    <col min="1" max="1" width="4" customWidth="1"/>
    <col min="2" max="2" width="23.85546875" customWidth="1"/>
    <col min="3" max="3" width="4.42578125" customWidth="1"/>
    <col min="4" max="4" width="4.5703125" customWidth="1"/>
    <col min="5" max="5" width="12.5703125" customWidth="1"/>
    <col min="6" max="6" width="13.42578125" customWidth="1"/>
    <col min="7" max="7" width="11.28515625" customWidth="1"/>
    <col min="8" max="8" width="11.5703125" customWidth="1"/>
    <col min="9" max="9" width="11" customWidth="1"/>
    <col min="10" max="10" width="16" style="22" customWidth="1"/>
    <col min="11" max="11" width="10.7109375" customWidth="1"/>
    <col min="12" max="12" width="10.28515625" customWidth="1"/>
    <col min="13" max="13" width="10.42578125" customWidth="1"/>
    <col min="14" max="14" width="4.5703125" customWidth="1"/>
    <col min="15" max="15" width="4" customWidth="1"/>
    <col min="16" max="16" width="3.85546875" customWidth="1"/>
    <col min="17" max="17" width="4.28515625" customWidth="1"/>
    <col min="18" max="18" width="4.42578125" customWidth="1"/>
    <col min="19" max="19" width="5" customWidth="1"/>
    <col min="20" max="21" width="4.42578125" customWidth="1"/>
    <col min="22" max="22" width="4.28515625" customWidth="1"/>
    <col min="23" max="23" width="11.5703125" bestFit="1" customWidth="1"/>
  </cols>
  <sheetData>
    <row r="1" spans="1:22" ht="15.75">
      <c r="A1" s="62" t="s">
        <v>24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</row>
    <row r="2" spans="1:22" ht="15.75">
      <c r="A2" s="62" t="s">
        <v>25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</row>
    <row r="3" spans="1:22" ht="15.75">
      <c r="A3" s="62" t="s">
        <v>103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</row>
    <row r="4" spans="1:22" ht="15.75">
      <c r="A4" s="9"/>
      <c r="B4" s="10"/>
      <c r="C4" s="10"/>
      <c r="D4" s="10"/>
      <c r="E4" s="10"/>
      <c r="F4" s="10"/>
      <c r="G4" s="10"/>
      <c r="H4" s="10"/>
      <c r="I4" s="10"/>
      <c r="J4" s="15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</row>
    <row r="5" spans="1:22" ht="15.75">
      <c r="A5" s="64" t="s">
        <v>26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</row>
    <row r="6" spans="1:22" ht="15.75">
      <c r="A6" s="64" t="s">
        <v>27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</row>
    <row r="7" spans="1:22" ht="15.75">
      <c r="A7" s="65" t="s">
        <v>28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</row>
    <row r="8" spans="1:22" ht="15.75">
      <c r="A8" s="8"/>
      <c r="B8" s="8"/>
      <c r="C8" s="8"/>
      <c r="D8" s="8"/>
      <c r="E8" s="8"/>
      <c r="F8" s="8"/>
      <c r="G8" s="8"/>
      <c r="H8" s="8"/>
      <c r="I8" s="8"/>
      <c r="J8" s="16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</row>
    <row r="9" spans="1:22">
      <c r="A9" s="69" t="s">
        <v>0</v>
      </c>
      <c r="B9" s="69" t="s">
        <v>1</v>
      </c>
      <c r="C9" s="69" t="s">
        <v>2</v>
      </c>
      <c r="D9" s="69"/>
      <c r="E9" s="69" t="s">
        <v>5</v>
      </c>
      <c r="F9" s="70" t="s">
        <v>6</v>
      </c>
      <c r="G9" s="71"/>
      <c r="H9" s="71"/>
      <c r="I9" s="71"/>
      <c r="J9" s="71"/>
      <c r="K9" s="71"/>
      <c r="L9" s="71"/>
      <c r="M9" s="72"/>
      <c r="N9" s="69" t="s">
        <v>13</v>
      </c>
      <c r="O9" s="69"/>
      <c r="P9" s="69"/>
      <c r="Q9" s="69"/>
      <c r="R9" s="69"/>
      <c r="S9" s="69"/>
      <c r="T9" s="69"/>
      <c r="U9" s="69"/>
      <c r="V9" s="69"/>
    </row>
    <row r="10" spans="1:22">
      <c r="A10" s="69"/>
      <c r="B10" s="69"/>
      <c r="C10" s="69" t="s">
        <v>3</v>
      </c>
      <c r="D10" s="69" t="s">
        <v>4</v>
      </c>
      <c r="E10" s="69"/>
      <c r="F10" s="69" t="s">
        <v>7</v>
      </c>
      <c r="G10" s="69" t="s">
        <v>9</v>
      </c>
      <c r="H10" s="69"/>
      <c r="I10" s="69"/>
      <c r="J10" s="69"/>
      <c r="K10" s="69"/>
      <c r="L10" s="69"/>
      <c r="M10" s="69"/>
      <c r="N10" s="69" t="s">
        <v>11</v>
      </c>
      <c r="O10" s="69" t="s">
        <v>12</v>
      </c>
      <c r="P10" s="69" t="s">
        <v>14</v>
      </c>
      <c r="Q10" s="69"/>
      <c r="R10" s="69"/>
      <c r="S10" s="69"/>
      <c r="T10" s="69"/>
      <c r="U10" s="69"/>
      <c r="V10" s="69"/>
    </row>
    <row r="11" spans="1:22" ht="37.5" customHeight="1">
      <c r="A11" s="69"/>
      <c r="B11" s="69"/>
      <c r="C11" s="69"/>
      <c r="D11" s="69"/>
      <c r="E11" s="69"/>
      <c r="F11" s="69"/>
      <c r="G11" s="69" t="s">
        <v>8</v>
      </c>
      <c r="H11" s="69" t="s">
        <v>10</v>
      </c>
      <c r="I11" s="69"/>
      <c r="J11" s="69"/>
      <c r="K11" s="69"/>
      <c r="L11" s="69"/>
      <c r="M11" s="69"/>
      <c r="N11" s="69"/>
      <c r="O11" s="69"/>
      <c r="P11" s="69" t="s">
        <v>8</v>
      </c>
      <c r="Q11" s="69" t="s">
        <v>10</v>
      </c>
      <c r="R11" s="69"/>
      <c r="S11" s="69"/>
      <c r="T11" s="69"/>
      <c r="U11" s="69"/>
      <c r="V11" s="69"/>
    </row>
    <row r="12" spans="1:22" ht="61.5" customHeight="1">
      <c r="A12" s="69"/>
      <c r="B12" s="69"/>
      <c r="C12" s="69"/>
      <c r="D12" s="69"/>
      <c r="E12" s="69"/>
      <c r="F12" s="69"/>
      <c r="G12" s="69"/>
      <c r="H12" s="6">
        <v>2014</v>
      </c>
      <c r="I12" s="6">
        <v>2015</v>
      </c>
      <c r="J12" s="17">
        <v>2016</v>
      </c>
      <c r="K12" s="6">
        <v>2017</v>
      </c>
      <c r="L12" s="6">
        <v>2018</v>
      </c>
      <c r="M12" s="6">
        <v>2019</v>
      </c>
      <c r="N12" s="69"/>
      <c r="O12" s="69"/>
      <c r="P12" s="69"/>
      <c r="Q12" s="2">
        <v>2014</v>
      </c>
      <c r="R12" s="2">
        <v>2015</v>
      </c>
      <c r="S12" s="2">
        <v>2016</v>
      </c>
      <c r="T12" s="2">
        <v>2017</v>
      </c>
      <c r="U12" s="2">
        <v>2018</v>
      </c>
      <c r="V12" s="2">
        <v>2019</v>
      </c>
    </row>
    <row r="13" spans="1:22">
      <c r="A13" s="3">
        <v>1</v>
      </c>
      <c r="B13" s="3">
        <v>2</v>
      </c>
      <c r="C13" s="3">
        <v>3</v>
      </c>
      <c r="D13" s="3">
        <v>4</v>
      </c>
      <c r="E13" s="3">
        <v>5</v>
      </c>
      <c r="F13" s="3">
        <v>6</v>
      </c>
      <c r="G13" s="3">
        <v>7</v>
      </c>
      <c r="H13" s="3">
        <v>8</v>
      </c>
      <c r="I13" s="3">
        <v>9</v>
      </c>
      <c r="J13" s="18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3">
        <v>16</v>
      </c>
      <c r="Q13" s="3">
        <v>17</v>
      </c>
      <c r="R13" s="3">
        <v>18</v>
      </c>
      <c r="S13" s="3">
        <v>19</v>
      </c>
      <c r="T13" s="3">
        <v>20</v>
      </c>
      <c r="U13" s="3">
        <v>21</v>
      </c>
      <c r="V13" s="3">
        <v>22</v>
      </c>
    </row>
    <row r="14" spans="1:22" ht="80.25" customHeight="1">
      <c r="A14" s="42" t="s">
        <v>29</v>
      </c>
      <c r="B14" s="43"/>
      <c r="C14" s="4">
        <v>2014</v>
      </c>
      <c r="D14" s="4">
        <v>2019</v>
      </c>
      <c r="E14" s="4" t="s">
        <v>15</v>
      </c>
      <c r="F14" s="4" t="s">
        <v>15</v>
      </c>
      <c r="G14" s="4" t="s">
        <v>15</v>
      </c>
      <c r="H14" s="4" t="s">
        <v>15</v>
      </c>
      <c r="I14" s="4" t="s">
        <v>15</v>
      </c>
      <c r="J14" s="19" t="s">
        <v>15</v>
      </c>
      <c r="K14" s="4" t="s">
        <v>15</v>
      </c>
      <c r="L14" s="4" t="s">
        <v>15</v>
      </c>
      <c r="M14" s="4" t="s">
        <v>15</v>
      </c>
      <c r="N14" s="4" t="s">
        <v>15</v>
      </c>
      <c r="O14" s="4" t="s">
        <v>15</v>
      </c>
      <c r="P14" s="4" t="s">
        <v>15</v>
      </c>
      <c r="Q14" s="4" t="s">
        <v>15</v>
      </c>
      <c r="R14" s="4" t="s">
        <v>15</v>
      </c>
      <c r="S14" s="4" t="s">
        <v>15</v>
      </c>
      <c r="T14" s="4" t="s">
        <v>15</v>
      </c>
      <c r="U14" s="4" t="s">
        <v>15</v>
      </c>
      <c r="V14" s="4" t="s">
        <v>15</v>
      </c>
    </row>
    <row r="15" spans="1:22" ht="92.25" customHeight="1">
      <c r="A15" s="42" t="s">
        <v>30</v>
      </c>
      <c r="B15" s="43"/>
      <c r="C15" s="4">
        <v>2014</v>
      </c>
      <c r="D15" s="4">
        <v>2019</v>
      </c>
      <c r="E15" s="4" t="s">
        <v>15</v>
      </c>
      <c r="F15" s="4" t="s">
        <v>15</v>
      </c>
      <c r="G15" s="4" t="s">
        <v>15</v>
      </c>
      <c r="H15" s="4" t="s">
        <v>15</v>
      </c>
      <c r="I15" s="4" t="s">
        <v>15</v>
      </c>
      <c r="J15" s="19" t="s">
        <v>15</v>
      </c>
      <c r="K15" s="4" t="s">
        <v>15</v>
      </c>
      <c r="L15" s="4" t="s">
        <v>15</v>
      </c>
      <c r="M15" s="4" t="s">
        <v>15</v>
      </c>
      <c r="N15" s="4" t="s">
        <v>15</v>
      </c>
      <c r="O15" s="4" t="s">
        <v>15</v>
      </c>
      <c r="P15" s="4" t="s">
        <v>15</v>
      </c>
      <c r="Q15" s="4" t="s">
        <v>15</v>
      </c>
      <c r="R15" s="4" t="s">
        <v>15</v>
      </c>
      <c r="S15" s="4" t="s">
        <v>15</v>
      </c>
      <c r="T15" s="4" t="s">
        <v>15</v>
      </c>
      <c r="U15" s="4" t="s">
        <v>15</v>
      </c>
      <c r="V15" s="4" t="s">
        <v>15</v>
      </c>
    </row>
    <row r="16" spans="1:22" ht="54" customHeight="1">
      <c r="A16" s="40" t="s">
        <v>31</v>
      </c>
      <c r="B16" s="41"/>
      <c r="C16" s="4">
        <v>2014</v>
      </c>
      <c r="D16" s="4">
        <v>2019</v>
      </c>
      <c r="E16" s="4" t="s">
        <v>15</v>
      </c>
      <c r="F16" s="4" t="s">
        <v>15</v>
      </c>
      <c r="G16" s="4" t="s">
        <v>15</v>
      </c>
      <c r="H16" s="4" t="s">
        <v>15</v>
      </c>
      <c r="I16" s="4" t="s">
        <v>15</v>
      </c>
      <c r="J16" s="19" t="s">
        <v>15</v>
      </c>
      <c r="K16" s="4" t="s">
        <v>15</v>
      </c>
      <c r="L16" s="4" t="s">
        <v>15</v>
      </c>
      <c r="M16" s="4" t="s">
        <v>15</v>
      </c>
      <c r="N16" s="4" t="s">
        <v>15</v>
      </c>
      <c r="O16" s="4" t="s">
        <v>15</v>
      </c>
      <c r="P16" s="4" t="s">
        <v>15</v>
      </c>
      <c r="Q16" s="4" t="s">
        <v>15</v>
      </c>
      <c r="R16" s="4" t="s">
        <v>15</v>
      </c>
      <c r="S16" s="4" t="s">
        <v>15</v>
      </c>
      <c r="T16" s="4" t="s">
        <v>15</v>
      </c>
      <c r="U16" s="4" t="s">
        <v>15</v>
      </c>
      <c r="V16" s="4" t="s">
        <v>15</v>
      </c>
    </row>
    <row r="17" spans="1:23" ht="28.5" customHeight="1">
      <c r="A17" s="42" t="s">
        <v>32</v>
      </c>
      <c r="B17" s="43"/>
      <c r="C17" s="4">
        <v>2014</v>
      </c>
      <c r="D17" s="4">
        <v>2019</v>
      </c>
      <c r="E17" s="4" t="s">
        <v>15</v>
      </c>
      <c r="F17" s="4" t="s">
        <v>15</v>
      </c>
      <c r="G17" s="4" t="s">
        <v>15</v>
      </c>
      <c r="H17" s="4" t="s">
        <v>15</v>
      </c>
      <c r="I17" s="4" t="s">
        <v>15</v>
      </c>
      <c r="J17" s="19" t="s">
        <v>15</v>
      </c>
      <c r="K17" s="4" t="s">
        <v>15</v>
      </c>
      <c r="L17" s="4" t="s">
        <v>15</v>
      </c>
      <c r="M17" s="4" t="s">
        <v>15</v>
      </c>
      <c r="N17" s="4" t="s">
        <v>15</v>
      </c>
      <c r="O17" s="4" t="s">
        <v>15</v>
      </c>
      <c r="P17" s="4" t="s">
        <v>15</v>
      </c>
      <c r="Q17" s="4" t="s">
        <v>15</v>
      </c>
      <c r="R17" s="4" t="s">
        <v>15</v>
      </c>
      <c r="S17" s="4" t="s">
        <v>15</v>
      </c>
      <c r="T17" s="4" t="s">
        <v>15</v>
      </c>
      <c r="U17" s="4" t="s">
        <v>15</v>
      </c>
      <c r="V17" s="4" t="s">
        <v>15</v>
      </c>
    </row>
    <row r="18" spans="1:23" ht="38.25" customHeight="1">
      <c r="A18" s="28"/>
      <c r="B18" s="37" t="s">
        <v>33</v>
      </c>
      <c r="C18" s="28">
        <v>2014</v>
      </c>
      <c r="D18" s="28">
        <v>2019</v>
      </c>
      <c r="E18" s="34" t="s">
        <v>16</v>
      </c>
      <c r="F18" s="5" t="s">
        <v>17</v>
      </c>
      <c r="G18" s="11">
        <f>G21</f>
        <v>1491434.03</v>
      </c>
      <c r="H18" s="11">
        <f t="shared" ref="H18:M18" si="0">H21</f>
        <v>370050.54000000004</v>
      </c>
      <c r="I18" s="11">
        <f t="shared" si="0"/>
        <v>220578.91</v>
      </c>
      <c r="J18" s="20">
        <f t="shared" si="0"/>
        <v>353342.57999999996</v>
      </c>
      <c r="K18" s="11">
        <f t="shared" si="0"/>
        <v>245862</v>
      </c>
      <c r="L18" s="11">
        <f t="shared" si="0"/>
        <v>148600</v>
      </c>
      <c r="M18" s="11">
        <f t="shared" si="0"/>
        <v>153000</v>
      </c>
      <c r="N18" s="4" t="s">
        <v>15</v>
      </c>
      <c r="O18" s="4" t="s">
        <v>15</v>
      </c>
      <c r="P18" s="4" t="s">
        <v>15</v>
      </c>
      <c r="Q18" s="4" t="s">
        <v>15</v>
      </c>
      <c r="R18" s="4" t="s">
        <v>15</v>
      </c>
      <c r="S18" s="4" t="s">
        <v>15</v>
      </c>
      <c r="T18" s="4" t="s">
        <v>15</v>
      </c>
      <c r="U18" s="4" t="s">
        <v>15</v>
      </c>
      <c r="V18" s="4" t="s">
        <v>15</v>
      </c>
    </row>
    <row r="19" spans="1:23" ht="102.75" customHeight="1">
      <c r="A19" s="29"/>
      <c r="B19" s="38"/>
      <c r="C19" s="29"/>
      <c r="D19" s="29"/>
      <c r="E19" s="35"/>
      <c r="F19" s="5" t="s">
        <v>18</v>
      </c>
      <c r="G19" s="11">
        <f>G22</f>
        <v>1209381.76</v>
      </c>
      <c r="H19" s="11">
        <f t="shared" ref="H19:M19" si="1">H22</f>
        <v>260694.54</v>
      </c>
      <c r="I19" s="11">
        <f t="shared" si="1"/>
        <v>154778.04</v>
      </c>
      <c r="J19" s="20">
        <f t="shared" si="1"/>
        <v>246447.18</v>
      </c>
      <c r="K19" s="11">
        <f t="shared" si="1"/>
        <v>245862</v>
      </c>
      <c r="L19" s="11">
        <f t="shared" si="1"/>
        <v>148600</v>
      </c>
      <c r="M19" s="11">
        <f t="shared" si="1"/>
        <v>153000</v>
      </c>
      <c r="N19" s="4" t="s">
        <v>15</v>
      </c>
      <c r="O19" s="4" t="s">
        <v>15</v>
      </c>
      <c r="P19" s="4" t="s">
        <v>15</v>
      </c>
      <c r="Q19" s="4" t="s">
        <v>15</v>
      </c>
      <c r="R19" s="4" t="s">
        <v>15</v>
      </c>
      <c r="S19" s="4" t="s">
        <v>15</v>
      </c>
      <c r="T19" s="4" t="s">
        <v>15</v>
      </c>
      <c r="U19" s="4" t="s">
        <v>15</v>
      </c>
      <c r="V19" s="4" t="s">
        <v>15</v>
      </c>
    </row>
    <row r="20" spans="1:23" ht="66.75" customHeight="1">
      <c r="A20" s="30"/>
      <c r="B20" s="39"/>
      <c r="C20" s="30"/>
      <c r="D20" s="30"/>
      <c r="E20" s="36"/>
      <c r="F20" s="5" t="s">
        <v>19</v>
      </c>
      <c r="G20" s="11">
        <f>G23</f>
        <v>282052.27</v>
      </c>
      <c r="H20" s="11">
        <f t="shared" ref="H20:M20" si="2">H23</f>
        <v>109356</v>
      </c>
      <c r="I20" s="11">
        <f t="shared" si="2"/>
        <v>65800.87</v>
      </c>
      <c r="J20" s="20">
        <f t="shared" si="2"/>
        <v>106895.4</v>
      </c>
      <c r="K20" s="11">
        <f t="shared" si="2"/>
        <v>0</v>
      </c>
      <c r="L20" s="11">
        <f t="shared" si="2"/>
        <v>0</v>
      </c>
      <c r="M20" s="11">
        <f t="shared" si="2"/>
        <v>0</v>
      </c>
      <c r="N20" s="4" t="s">
        <v>15</v>
      </c>
      <c r="O20" s="4" t="s">
        <v>15</v>
      </c>
      <c r="P20" s="4" t="s">
        <v>15</v>
      </c>
      <c r="Q20" s="4" t="s">
        <v>15</v>
      </c>
      <c r="R20" s="4" t="s">
        <v>15</v>
      </c>
      <c r="S20" s="4" t="s">
        <v>15</v>
      </c>
      <c r="T20" s="4" t="s">
        <v>15</v>
      </c>
      <c r="U20" s="4" t="s">
        <v>15</v>
      </c>
      <c r="V20" s="4" t="s">
        <v>15</v>
      </c>
    </row>
    <row r="21" spans="1:23" ht="38.25">
      <c r="A21" s="28"/>
      <c r="B21" s="37" t="s">
        <v>34</v>
      </c>
      <c r="C21" s="28">
        <v>2014</v>
      </c>
      <c r="D21" s="28">
        <v>2019</v>
      </c>
      <c r="E21" s="34" t="s">
        <v>16</v>
      </c>
      <c r="F21" s="5" t="s">
        <v>17</v>
      </c>
      <c r="G21" s="11">
        <f>G24+G27</f>
        <v>1491434.03</v>
      </c>
      <c r="H21" s="11">
        <f t="shared" ref="H21:M21" si="3">H24+H27</f>
        <v>370050.54000000004</v>
      </c>
      <c r="I21" s="11">
        <f t="shared" si="3"/>
        <v>220578.91</v>
      </c>
      <c r="J21" s="20">
        <f t="shared" si="3"/>
        <v>353342.57999999996</v>
      </c>
      <c r="K21" s="11">
        <f t="shared" si="3"/>
        <v>245862</v>
      </c>
      <c r="L21" s="11">
        <f t="shared" si="3"/>
        <v>148600</v>
      </c>
      <c r="M21" s="11">
        <f t="shared" si="3"/>
        <v>153000</v>
      </c>
      <c r="N21" s="4" t="s">
        <v>15</v>
      </c>
      <c r="O21" s="4" t="s">
        <v>15</v>
      </c>
      <c r="P21" s="4" t="s">
        <v>15</v>
      </c>
      <c r="Q21" s="4" t="s">
        <v>15</v>
      </c>
      <c r="R21" s="4" t="s">
        <v>15</v>
      </c>
      <c r="S21" s="4" t="s">
        <v>15</v>
      </c>
      <c r="T21" s="4" t="s">
        <v>15</v>
      </c>
      <c r="U21" s="4" t="s">
        <v>15</v>
      </c>
      <c r="V21" s="4" t="s">
        <v>15</v>
      </c>
    </row>
    <row r="22" spans="1:23" ht="102">
      <c r="A22" s="29"/>
      <c r="B22" s="38"/>
      <c r="C22" s="29"/>
      <c r="D22" s="29"/>
      <c r="E22" s="35"/>
      <c r="F22" s="5" t="s">
        <v>18</v>
      </c>
      <c r="G22" s="11">
        <f>G25+G28</f>
        <v>1209381.76</v>
      </c>
      <c r="H22" s="11">
        <f t="shared" ref="H22:M22" si="4">H25+H28</f>
        <v>260694.54</v>
      </c>
      <c r="I22" s="11">
        <f t="shared" si="4"/>
        <v>154778.04</v>
      </c>
      <c r="J22" s="20">
        <f t="shared" si="4"/>
        <v>246447.18</v>
      </c>
      <c r="K22" s="11">
        <f t="shared" si="4"/>
        <v>245862</v>
      </c>
      <c r="L22" s="11">
        <f t="shared" si="4"/>
        <v>148600</v>
      </c>
      <c r="M22" s="11">
        <f t="shared" si="4"/>
        <v>153000</v>
      </c>
      <c r="N22" s="4" t="s">
        <v>15</v>
      </c>
      <c r="O22" s="4" t="s">
        <v>15</v>
      </c>
      <c r="P22" s="4" t="s">
        <v>15</v>
      </c>
      <c r="Q22" s="4" t="s">
        <v>15</v>
      </c>
      <c r="R22" s="4" t="s">
        <v>15</v>
      </c>
      <c r="S22" s="4" t="s">
        <v>15</v>
      </c>
      <c r="T22" s="4" t="s">
        <v>15</v>
      </c>
      <c r="U22" s="4" t="s">
        <v>15</v>
      </c>
      <c r="V22" s="4" t="s">
        <v>15</v>
      </c>
    </row>
    <row r="23" spans="1:23" ht="65.25" customHeight="1">
      <c r="A23" s="30"/>
      <c r="B23" s="39"/>
      <c r="C23" s="30"/>
      <c r="D23" s="30"/>
      <c r="E23" s="36"/>
      <c r="F23" s="5" t="s">
        <v>19</v>
      </c>
      <c r="G23" s="11">
        <f>G26+G29</f>
        <v>282052.27</v>
      </c>
      <c r="H23" s="11">
        <f t="shared" ref="H23:M23" si="5">H26+H29</f>
        <v>109356</v>
      </c>
      <c r="I23" s="11">
        <f t="shared" si="5"/>
        <v>65800.87</v>
      </c>
      <c r="J23" s="20">
        <f t="shared" si="5"/>
        <v>106895.4</v>
      </c>
      <c r="K23" s="11">
        <f t="shared" si="5"/>
        <v>0</v>
      </c>
      <c r="L23" s="11">
        <f t="shared" si="5"/>
        <v>0</v>
      </c>
      <c r="M23" s="11">
        <f t="shared" si="5"/>
        <v>0</v>
      </c>
      <c r="N23" s="4" t="s">
        <v>15</v>
      </c>
      <c r="O23" s="4" t="s">
        <v>15</v>
      </c>
      <c r="P23" s="4" t="s">
        <v>15</v>
      </c>
      <c r="Q23" s="4" t="s">
        <v>15</v>
      </c>
      <c r="R23" s="4" t="s">
        <v>15</v>
      </c>
      <c r="S23" s="4" t="s">
        <v>15</v>
      </c>
      <c r="T23" s="4" t="s">
        <v>15</v>
      </c>
      <c r="U23" s="4" t="s">
        <v>15</v>
      </c>
      <c r="V23" s="4" t="s">
        <v>15</v>
      </c>
    </row>
    <row r="24" spans="1:23" ht="38.25">
      <c r="A24" s="28"/>
      <c r="B24" s="37" t="s">
        <v>35</v>
      </c>
      <c r="C24" s="28">
        <v>2014</v>
      </c>
      <c r="D24" s="28">
        <v>2019</v>
      </c>
      <c r="E24" s="34" t="s">
        <v>16</v>
      </c>
      <c r="F24" s="5" t="s">
        <v>17</v>
      </c>
      <c r="G24" s="11">
        <f>H24+I24+J24+K24+L24+M24</f>
        <v>963050.15</v>
      </c>
      <c r="H24" s="11">
        <f>H25+H26</f>
        <v>294376.69</v>
      </c>
      <c r="I24" s="11">
        <f t="shared" ref="I24:M24" si="6">I25+I26</f>
        <v>155439.06</v>
      </c>
      <c r="J24" s="20">
        <f t="shared" si="6"/>
        <v>199522.4</v>
      </c>
      <c r="K24" s="11">
        <f t="shared" si="6"/>
        <v>181912</v>
      </c>
      <c r="L24" s="11">
        <f t="shared" si="6"/>
        <v>64900</v>
      </c>
      <c r="M24" s="11">
        <f t="shared" si="6"/>
        <v>66900</v>
      </c>
      <c r="N24" s="4"/>
      <c r="O24" s="4"/>
      <c r="P24" s="4"/>
      <c r="Q24" s="4"/>
      <c r="R24" s="4"/>
      <c r="S24" s="4"/>
      <c r="T24" s="4"/>
      <c r="U24" s="4"/>
      <c r="V24" s="4"/>
    </row>
    <row r="25" spans="1:23" ht="102">
      <c r="A25" s="29"/>
      <c r="B25" s="38"/>
      <c r="C25" s="29"/>
      <c r="D25" s="29"/>
      <c r="E25" s="35"/>
      <c r="F25" s="5" t="s">
        <v>18</v>
      </c>
      <c r="G25" s="11">
        <f t="shared" ref="G25:G26" si="7">H25+I25+J25+K25+L25+M25</f>
        <v>747059.74</v>
      </c>
      <c r="H25" s="11">
        <v>207120.69</v>
      </c>
      <c r="I25" s="11">
        <v>102899.05</v>
      </c>
      <c r="J25" s="20">
        <v>123328</v>
      </c>
      <c r="K25" s="11">
        <v>181912</v>
      </c>
      <c r="L25" s="11">
        <v>64900</v>
      </c>
      <c r="M25" s="11">
        <v>66900</v>
      </c>
      <c r="N25" s="4"/>
      <c r="O25" s="4"/>
      <c r="P25" s="4"/>
      <c r="Q25" s="4"/>
      <c r="R25" s="4"/>
      <c r="S25" s="4"/>
      <c r="T25" s="4"/>
      <c r="U25" s="4"/>
      <c r="V25" s="4"/>
    </row>
    <row r="26" spans="1:23" ht="63.75">
      <c r="A26" s="30"/>
      <c r="B26" s="39"/>
      <c r="C26" s="30"/>
      <c r="D26" s="30"/>
      <c r="E26" s="36"/>
      <c r="F26" s="5" t="s">
        <v>19</v>
      </c>
      <c r="G26" s="11">
        <f t="shared" si="7"/>
        <v>215990.41</v>
      </c>
      <c r="H26" s="11">
        <v>87256</v>
      </c>
      <c r="I26" s="11">
        <v>52540.01</v>
      </c>
      <c r="J26" s="20">
        <v>76194.399999999994</v>
      </c>
      <c r="K26" s="11"/>
      <c r="L26" s="11"/>
      <c r="M26" s="11"/>
      <c r="N26" s="4"/>
      <c r="O26" s="4"/>
      <c r="P26" s="4"/>
      <c r="Q26" s="4"/>
      <c r="R26" s="4"/>
      <c r="S26" s="4"/>
      <c r="T26" s="4"/>
      <c r="U26" s="4"/>
      <c r="V26" s="4"/>
    </row>
    <row r="27" spans="1:23" ht="38.25">
      <c r="A27" s="28"/>
      <c r="B27" s="37" t="s">
        <v>36</v>
      </c>
      <c r="C27" s="28">
        <v>2014</v>
      </c>
      <c r="D27" s="28">
        <v>2019</v>
      </c>
      <c r="E27" s="34" t="s">
        <v>16</v>
      </c>
      <c r="F27" s="5" t="s">
        <v>17</v>
      </c>
      <c r="G27" s="11">
        <f>H27+I27+J27+K27+L27+M27</f>
        <v>528383.88</v>
      </c>
      <c r="H27" s="11">
        <f>H28+H29</f>
        <v>75673.850000000006</v>
      </c>
      <c r="I27" s="11">
        <f t="shared" ref="I27:M27" si="8">I28+I29</f>
        <v>65139.85</v>
      </c>
      <c r="J27" s="20">
        <f t="shared" si="8"/>
        <v>153820.18</v>
      </c>
      <c r="K27" s="11">
        <f t="shared" si="8"/>
        <v>63950</v>
      </c>
      <c r="L27" s="11">
        <f t="shared" si="8"/>
        <v>83700</v>
      </c>
      <c r="M27" s="11">
        <f t="shared" si="8"/>
        <v>86100</v>
      </c>
      <c r="N27" s="4"/>
      <c r="O27" s="4"/>
      <c r="P27" s="4"/>
      <c r="Q27" s="4"/>
      <c r="R27" s="4"/>
      <c r="S27" s="4"/>
      <c r="T27" s="4"/>
      <c r="U27" s="4"/>
      <c r="V27" s="4"/>
    </row>
    <row r="28" spans="1:23" ht="102">
      <c r="A28" s="29"/>
      <c r="B28" s="38"/>
      <c r="C28" s="29"/>
      <c r="D28" s="29"/>
      <c r="E28" s="35"/>
      <c r="F28" s="5" t="s">
        <v>18</v>
      </c>
      <c r="G28" s="11">
        <f>H28+I28+J28+K28+L28+M28</f>
        <v>462322.02</v>
      </c>
      <c r="H28" s="11">
        <v>53573.85</v>
      </c>
      <c r="I28" s="11">
        <v>51878.99</v>
      </c>
      <c r="J28" s="20">
        <v>123119.18</v>
      </c>
      <c r="K28" s="11">
        <v>63950</v>
      </c>
      <c r="L28" s="11">
        <v>83700</v>
      </c>
      <c r="M28" s="11">
        <v>86100</v>
      </c>
      <c r="N28" s="4"/>
      <c r="O28" s="4"/>
      <c r="P28" s="4"/>
      <c r="Q28" s="4"/>
      <c r="R28" s="4"/>
      <c r="S28" s="4"/>
      <c r="T28" s="4"/>
      <c r="U28" s="4"/>
      <c r="V28" s="4"/>
    </row>
    <row r="29" spans="1:23" ht="63.75">
      <c r="A29" s="30"/>
      <c r="B29" s="39"/>
      <c r="C29" s="30"/>
      <c r="D29" s="30"/>
      <c r="E29" s="36"/>
      <c r="F29" s="5" t="s">
        <v>19</v>
      </c>
      <c r="G29" s="11">
        <f>H29+I29+J29+K29+L29+M29</f>
        <v>66061.86</v>
      </c>
      <c r="H29" s="11">
        <v>22100</v>
      </c>
      <c r="I29" s="11">
        <v>13260.86</v>
      </c>
      <c r="J29" s="20">
        <v>30701</v>
      </c>
      <c r="K29" s="11"/>
      <c r="L29" s="11"/>
      <c r="M29" s="11"/>
      <c r="N29" s="4"/>
      <c r="O29" s="4"/>
      <c r="P29" s="4"/>
      <c r="Q29" s="4"/>
      <c r="R29" s="4"/>
      <c r="S29" s="4"/>
      <c r="T29" s="4"/>
      <c r="U29" s="4"/>
      <c r="V29" s="4"/>
    </row>
    <row r="30" spans="1:23" ht="38.25">
      <c r="A30" s="28"/>
      <c r="B30" s="31" t="s">
        <v>20</v>
      </c>
      <c r="C30" s="28">
        <v>2014</v>
      </c>
      <c r="D30" s="28">
        <v>2019</v>
      </c>
      <c r="E30" s="34" t="s">
        <v>16</v>
      </c>
      <c r="F30" s="5" t="s">
        <v>17</v>
      </c>
      <c r="G30" s="11">
        <f>G18</f>
        <v>1491434.03</v>
      </c>
      <c r="H30" s="11">
        <f t="shared" ref="H30:M30" si="9">H18</f>
        <v>370050.54000000004</v>
      </c>
      <c r="I30" s="11">
        <f t="shared" si="9"/>
        <v>220578.91</v>
      </c>
      <c r="J30" s="20">
        <f t="shared" si="9"/>
        <v>353342.57999999996</v>
      </c>
      <c r="K30" s="11">
        <f t="shared" si="9"/>
        <v>245862</v>
      </c>
      <c r="L30" s="11">
        <f t="shared" si="9"/>
        <v>148600</v>
      </c>
      <c r="M30" s="11">
        <f t="shared" si="9"/>
        <v>153000</v>
      </c>
      <c r="N30" s="4" t="s">
        <v>15</v>
      </c>
      <c r="O30" s="4" t="s">
        <v>15</v>
      </c>
      <c r="P30" s="4" t="s">
        <v>15</v>
      </c>
      <c r="Q30" s="4" t="s">
        <v>15</v>
      </c>
      <c r="R30" s="4" t="s">
        <v>15</v>
      </c>
      <c r="S30" s="4" t="s">
        <v>15</v>
      </c>
      <c r="T30" s="4" t="s">
        <v>15</v>
      </c>
      <c r="U30" s="4" t="s">
        <v>15</v>
      </c>
      <c r="V30" s="4" t="s">
        <v>15</v>
      </c>
      <c r="W30" s="14"/>
    </row>
    <row r="31" spans="1:23" ht="102">
      <c r="A31" s="29"/>
      <c r="B31" s="32"/>
      <c r="C31" s="29"/>
      <c r="D31" s="29"/>
      <c r="E31" s="35"/>
      <c r="F31" s="5" t="s">
        <v>18</v>
      </c>
      <c r="G31" s="11">
        <f>G19</f>
        <v>1209381.76</v>
      </c>
      <c r="H31" s="11">
        <f t="shared" ref="H31:M31" si="10">H19</f>
        <v>260694.54</v>
      </c>
      <c r="I31" s="11">
        <f t="shared" si="10"/>
        <v>154778.04</v>
      </c>
      <c r="J31" s="20">
        <f t="shared" si="10"/>
        <v>246447.18</v>
      </c>
      <c r="K31" s="11">
        <f t="shared" si="10"/>
        <v>245862</v>
      </c>
      <c r="L31" s="11">
        <f t="shared" si="10"/>
        <v>148600</v>
      </c>
      <c r="M31" s="11">
        <f t="shared" si="10"/>
        <v>153000</v>
      </c>
      <c r="N31" s="4" t="s">
        <v>15</v>
      </c>
      <c r="O31" s="4" t="s">
        <v>15</v>
      </c>
      <c r="P31" s="4" t="s">
        <v>15</v>
      </c>
      <c r="Q31" s="4" t="s">
        <v>15</v>
      </c>
      <c r="R31" s="4" t="s">
        <v>15</v>
      </c>
      <c r="S31" s="4" t="s">
        <v>15</v>
      </c>
      <c r="T31" s="4" t="s">
        <v>15</v>
      </c>
      <c r="U31" s="4" t="s">
        <v>15</v>
      </c>
      <c r="V31" s="4" t="s">
        <v>15</v>
      </c>
      <c r="W31" s="14"/>
    </row>
    <row r="32" spans="1:23" ht="63.75">
      <c r="A32" s="30"/>
      <c r="B32" s="33"/>
      <c r="C32" s="30"/>
      <c r="D32" s="30"/>
      <c r="E32" s="36"/>
      <c r="F32" s="5" t="s">
        <v>19</v>
      </c>
      <c r="G32" s="11">
        <f>G20</f>
        <v>282052.27</v>
      </c>
      <c r="H32" s="11">
        <f t="shared" ref="H32:M32" si="11">H20</f>
        <v>109356</v>
      </c>
      <c r="I32" s="11">
        <f t="shared" si="11"/>
        <v>65800.87</v>
      </c>
      <c r="J32" s="20">
        <f t="shared" si="11"/>
        <v>106895.4</v>
      </c>
      <c r="K32" s="11">
        <f t="shared" si="11"/>
        <v>0</v>
      </c>
      <c r="L32" s="11">
        <f t="shared" si="11"/>
        <v>0</v>
      </c>
      <c r="M32" s="11">
        <f t="shared" si="11"/>
        <v>0</v>
      </c>
      <c r="N32" s="4" t="s">
        <v>15</v>
      </c>
      <c r="O32" s="4" t="s">
        <v>15</v>
      </c>
      <c r="P32" s="4" t="s">
        <v>15</v>
      </c>
      <c r="Q32" s="4" t="s">
        <v>15</v>
      </c>
      <c r="R32" s="4" t="s">
        <v>15</v>
      </c>
      <c r="S32" s="4" t="s">
        <v>15</v>
      </c>
      <c r="T32" s="4" t="s">
        <v>15</v>
      </c>
      <c r="U32" s="4" t="s">
        <v>15</v>
      </c>
      <c r="V32" s="4" t="s">
        <v>15</v>
      </c>
    </row>
    <row r="33" spans="1:23" ht="115.5" customHeight="1">
      <c r="A33" s="40" t="s">
        <v>37</v>
      </c>
      <c r="B33" s="41"/>
      <c r="C33" s="4">
        <v>2014</v>
      </c>
      <c r="D33" s="4">
        <v>2019</v>
      </c>
      <c r="E33" s="4" t="s">
        <v>15</v>
      </c>
      <c r="F33" s="4" t="s">
        <v>15</v>
      </c>
      <c r="G33" s="4" t="s">
        <v>15</v>
      </c>
      <c r="H33" s="4" t="s">
        <v>15</v>
      </c>
      <c r="I33" s="4" t="s">
        <v>15</v>
      </c>
      <c r="J33" s="19" t="s">
        <v>15</v>
      </c>
      <c r="K33" s="4" t="s">
        <v>15</v>
      </c>
      <c r="L33" s="4" t="s">
        <v>15</v>
      </c>
      <c r="M33" s="4" t="s">
        <v>15</v>
      </c>
      <c r="N33" s="4" t="s">
        <v>15</v>
      </c>
      <c r="O33" s="4" t="s">
        <v>15</v>
      </c>
      <c r="P33" s="4" t="s">
        <v>15</v>
      </c>
      <c r="Q33" s="4" t="s">
        <v>15</v>
      </c>
      <c r="R33" s="4" t="s">
        <v>15</v>
      </c>
      <c r="S33" s="4" t="s">
        <v>15</v>
      </c>
      <c r="T33" s="4" t="s">
        <v>15</v>
      </c>
      <c r="U33" s="4" t="s">
        <v>15</v>
      </c>
      <c r="V33" s="4" t="s">
        <v>15</v>
      </c>
    </row>
    <row r="34" spans="1:23" ht="78.75" customHeight="1">
      <c r="A34" s="42" t="s">
        <v>38</v>
      </c>
      <c r="B34" s="43"/>
      <c r="C34" s="4">
        <v>2014</v>
      </c>
      <c r="D34" s="4">
        <v>2019</v>
      </c>
      <c r="E34" s="4" t="s">
        <v>15</v>
      </c>
      <c r="F34" s="4" t="s">
        <v>15</v>
      </c>
      <c r="G34" s="4" t="s">
        <v>15</v>
      </c>
      <c r="H34" s="4" t="s">
        <v>15</v>
      </c>
      <c r="I34" s="4" t="s">
        <v>15</v>
      </c>
      <c r="J34" s="19" t="s">
        <v>15</v>
      </c>
      <c r="K34" s="4" t="s">
        <v>15</v>
      </c>
      <c r="L34" s="4" t="s">
        <v>15</v>
      </c>
      <c r="M34" s="4" t="s">
        <v>15</v>
      </c>
      <c r="N34" s="4" t="s">
        <v>15</v>
      </c>
      <c r="O34" s="4" t="s">
        <v>15</v>
      </c>
      <c r="P34" s="4" t="s">
        <v>15</v>
      </c>
      <c r="Q34" s="4" t="s">
        <v>15</v>
      </c>
      <c r="R34" s="4" t="s">
        <v>15</v>
      </c>
      <c r="S34" s="4" t="s">
        <v>15</v>
      </c>
      <c r="T34" s="4" t="s">
        <v>15</v>
      </c>
      <c r="U34" s="4" t="s">
        <v>15</v>
      </c>
      <c r="V34" s="4" t="s">
        <v>15</v>
      </c>
    </row>
    <row r="35" spans="1:23" ht="38.25">
      <c r="A35" s="28"/>
      <c r="B35" s="37" t="s">
        <v>39</v>
      </c>
      <c r="C35" s="28">
        <v>2014</v>
      </c>
      <c r="D35" s="28">
        <v>2019</v>
      </c>
      <c r="E35" s="34" t="s">
        <v>16</v>
      </c>
      <c r="F35" s="5" t="s">
        <v>17</v>
      </c>
      <c r="G35" s="11">
        <f>G38+G41</f>
        <v>40748866.75</v>
      </c>
      <c r="H35" s="11">
        <f t="shared" ref="H35:M35" si="12">H38+H41</f>
        <v>7259244.6100000003</v>
      </c>
      <c r="I35" s="11">
        <f t="shared" si="12"/>
        <v>7846428.1200000001</v>
      </c>
      <c r="J35" s="20">
        <f t="shared" si="12"/>
        <v>8268294.0199999996</v>
      </c>
      <c r="K35" s="11">
        <f t="shared" si="12"/>
        <v>8523500</v>
      </c>
      <c r="L35" s="11">
        <f t="shared" si="12"/>
        <v>8851400</v>
      </c>
      <c r="M35" s="11">
        <f t="shared" si="12"/>
        <v>0</v>
      </c>
      <c r="N35" s="4" t="s">
        <v>15</v>
      </c>
      <c r="O35" s="4" t="s">
        <v>15</v>
      </c>
      <c r="P35" s="4" t="s">
        <v>15</v>
      </c>
      <c r="Q35" s="4" t="s">
        <v>15</v>
      </c>
      <c r="R35" s="4" t="s">
        <v>15</v>
      </c>
      <c r="S35" s="4" t="s">
        <v>15</v>
      </c>
      <c r="T35" s="4" t="s">
        <v>15</v>
      </c>
      <c r="U35" s="4" t="s">
        <v>15</v>
      </c>
      <c r="V35" s="4" t="s">
        <v>15</v>
      </c>
      <c r="W35" s="14"/>
    </row>
    <row r="36" spans="1:23" ht="102">
      <c r="A36" s="29"/>
      <c r="B36" s="38"/>
      <c r="C36" s="29"/>
      <c r="D36" s="29"/>
      <c r="E36" s="35"/>
      <c r="F36" s="5" t="s">
        <v>18</v>
      </c>
      <c r="G36" s="11">
        <f>G39+G42</f>
        <v>38839360.75</v>
      </c>
      <c r="H36" s="11">
        <f t="shared" ref="H36:M36" si="13">H39+H42</f>
        <v>6758942.6100000003</v>
      </c>
      <c r="I36" s="11">
        <f t="shared" si="13"/>
        <v>7347118.1200000001</v>
      </c>
      <c r="J36" s="20">
        <f>J39+J42</f>
        <v>7840366.0199999996</v>
      </c>
      <c r="K36" s="11">
        <f t="shared" si="13"/>
        <v>8041534</v>
      </c>
      <c r="L36" s="11">
        <f t="shared" si="13"/>
        <v>8851400</v>
      </c>
      <c r="M36" s="11">
        <f t="shared" si="13"/>
        <v>0</v>
      </c>
      <c r="N36" s="4" t="s">
        <v>15</v>
      </c>
      <c r="O36" s="4" t="s">
        <v>15</v>
      </c>
      <c r="P36" s="4" t="s">
        <v>15</v>
      </c>
      <c r="Q36" s="4" t="s">
        <v>15</v>
      </c>
      <c r="R36" s="4" t="s">
        <v>15</v>
      </c>
      <c r="S36" s="4" t="s">
        <v>15</v>
      </c>
      <c r="T36" s="4" t="s">
        <v>15</v>
      </c>
      <c r="U36" s="4" t="s">
        <v>15</v>
      </c>
      <c r="V36" s="4" t="s">
        <v>15</v>
      </c>
      <c r="W36" s="14"/>
    </row>
    <row r="37" spans="1:23" ht="63.75">
      <c r="A37" s="30"/>
      <c r="B37" s="39"/>
      <c r="C37" s="30"/>
      <c r="D37" s="30"/>
      <c r="E37" s="36"/>
      <c r="F37" s="5" t="s">
        <v>19</v>
      </c>
      <c r="G37" s="11">
        <f>G40+G43</f>
        <v>1909506</v>
      </c>
      <c r="H37" s="11">
        <f t="shared" ref="H37:M37" si="14">H40+H43</f>
        <v>500302</v>
      </c>
      <c r="I37" s="11">
        <f t="shared" si="14"/>
        <v>499310</v>
      </c>
      <c r="J37" s="20">
        <f>J40+J43</f>
        <v>427928</v>
      </c>
      <c r="K37" s="11">
        <f t="shared" si="14"/>
        <v>481966</v>
      </c>
      <c r="L37" s="11">
        <f t="shared" si="14"/>
        <v>0</v>
      </c>
      <c r="M37" s="11">
        <f t="shared" si="14"/>
        <v>0</v>
      </c>
      <c r="N37" s="4" t="s">
        <v>15</v>
      </c>
      <c r="O37" s="4" t="s">
        <v>15</v>
      </c>
      <c r="P37" s="4" t="s">
        <v>15</v>
      </c>
      <c r="Q37" s="4" t="s">
        <v>15</v>
      </c>
      <c r="R37" s="4" t="s">
        <v>15</v>
      </c>
      <c r="S37" s="4" t="s">
        <v>15</v>
      </c>
      <c r="T37" s="4" t="s">
        <v>15</v>
      </c>
      <c r="U37" s="4" t="s">
        <v>15</v>
      </c>
      <c r="V37" s="4" t="s">
        <v>15</v>
      </c>
    </row>
    <row r="38" spans="1:23" ht="38.25">
      <c r="A38" s="28"/>
      <c r="B38" s="37" t="s">
        <v>40</v>
      </c>
      <c r="C38" s="28">
        <v>2014</v>
      </c>
      <c r="D38" s="28">
        <v>2019</v>
      </c>
      <c r="E38" s="34" t="s">
        <v>16</v>
      </c>
      <c r="F38" s="5" t="s">
        <v>17</v>
      </c>
      <c r="G38" s="11">
        <f t="shared" ref="G38:G43" si="15">H38+I38+J38+K38+L38+M38</f>
        <v>15105672.73</v>
      </c>
      <c r="H38" s="11">
        <f>H39+H40</f>
        <v>7259244.6100000003</v>
      </c>
      <c r="I38" s="11">
        <f t="shared" ref="I38:M38" si="16">I39+I40</f>
        <v>7846428.1200000001</v>
      </c>
      <c r="J38" s="20">
        <f>J39+J40</f>
        <v>0</v>
      </c>
      <c r="K38" s="11">
        <f t="shared" si="16"/>
        <v>0</v>
      </c>
      <c r="L38" s="11">
        <f t="shared" si="16"/>
        <v>0</v>
      </c>
      <c r="M38" s="11">
        <f t="shared" si="16"/>
        <v>0</v>
      </c>
      <c r="N38" s="4" t="s">
        <v>15</v>
      </c>
      <c r="O38" s="4" t="s">
        <v>15</v>
      </c>
      <c r="P38" s="4" t="s">
        <v>15</v>
      </c>
      <c r="Q38" s="4" t="s">
        <v>15</v>
      </c>
      <c r="R38" s="4" t="s">
        <v>15</v>
      </c>
      <c r="S38" s="4" t="s">
        <v>15</v>
      </c>
      <c r="T38" s="4" t="s">
        <v>15</v>
      </c>
      <c r="U38" s="4" t="s">
        <v>15</v>
      </c>
      <c r="V38" s="4" t="s">
        <v>15</v>
      </c>
    </row>
    <row r="39" spans="1:23" ht="102">
      <c r="A39" s="29"/>
      <c r="B39" s="38"/>
      <c r="C39" s="29"/>
      <c r="D39" s="29"/>
      <c r="E39" s="35"/>
      <c r="F39" s="5" t="s">
        <v>18</v>
      </c>
      <c r="G39" s="11">
        <f t="shared" si="15"/>
        <v>14106060.73</v>
      </c>
      <c r="H39" s="11">
        <v>6758942.6100000003</v>
      </c>
      <c r="I39" s="11">
        <v>7347118.1200000001</v>
      </c>
      <c r="J39" s="20"/>
      <c r="K39" s="11"/>
      <c r="L39" s="11"/>
      <c r="M39" s="11"/>
      <c r="N39" s="4" t="s">
        <v>15</v>
      </c>
      <c r="O39" s="4" t="s">
        <v>15</v>
      </c>
      <c r="P39" s="4" t="s">
        <v>15</v>
      </c>
      <c r="Q39" s="4" t="s">
        <v>15</v>
      </c>
      <c r="R39" s="4" t="s">
        <v>15</v>
      </c>
      <c r="S39" s="4" t="s">
        <v>15</v>
      </c>
      <c r="T39" s="4" t="s">
        <v>15</v>
      </c>
      <c r="U39" s="4" t="s">
        <v>15</v>
      </c>
      <c r="V39" s="4" t="s">
        <v>15</v>
      </c>
    </row>
    <row r="40" spans="1:23" ht="63.75">
      <c r="A40" s="30"/>
      <c r="B40" s="39"/>
      <c r="C40" s="30"/>
      <c r="D40" s="30"/>
      <c r="E40" s="36"/>
      <c r="F40" s="5" t="s">
        <v>19</v>
      </c>
      <c r="G40" s="11">
        <f t="shared" si="15"/>
        <v>999612</v>
      </c>
      <c r="H40" s="11">
        <v>500302</v>
      </c>
      <c r="I40" s="11">
        <v>499310</v>
      </c>
      <c r="J40" s="20"/>
      <c r="K40" s="11"/>
      <c r="L40" s="11"/>
      <c r="M40" s="11"/>
      <c r="N40" s="4" t="s">
        <v>15</v>
      </c>
      <c r="O40" s="4" t="s">
        <v>15</v>
      </c>
      <c r="P40" s="4" t="s">
        <v>15</v>
      </c>
      <c r="Q40" s="4" t="s">
        <v>15</v>
      </c>
      <c r="R40" s="4" t="s">
        <v>15</v>
      </c>
      <c r="S40" s="4" t="s">
        <v>15</v>
      </c>
      <c r="T40" s="4" t="s">
        <v>15</v>
      </c>
      <c r="U40" s="4" t="s">
        <v>15</v>
      </c>
      <c r="V40" s="4" t="s">
        <v>15</v>
      </c>
    </row>
    <row r="41" spans="1:23" ht="38.25">
      <c r="A41" s="28"/>
      <c r="B41" s="37" t="s">
        <v>41</v>
      </c>
      <c r="C41" s="28">
        <v>2014</v>
      </c>
      <c r="D41" s="28">
        <v>2019</v>
      </c>
      <c r="E41" s="34" t="s">
        <v>16</v>
      </c>
      <c r="F41" s="5" t="s">
        <v>17</v>
      </c>
      <c r="G41" s="11">
        <f t="shared" si="15"/>
        <v>25643194.02</v>
      </c>
      <c r="H41" s="11">
        <f>H42+H43</f>
        <v>0</v>
      </c>
      <c r="I41" s="11">
        <f t="shared" ref="I41:M41" si="17">I42+I43</f>
        <v>0</v>
      </c>
      <c r="J41" s="20">
        <f>J42+J43</f>
        <v>8268294.0199999996</v>
      </c>
      <c r="K41" s="11">
        <f t="shared" si="17"/>
        <v>8523500</v>
      </c>
      <c r="L41" s="11">
        <f t="shared" si="17"/>
        <v>8851400</v>
      </c>
      <c r="M41" s="11">
        <f t="shared" si="17"/>
        <v>0</v>
      </c>
      <c r="N41" s="4"/>
      <c r="O41" s="4"/>
      <c r="P41" s="4"/>
      <c r="Q41" s="4"/>
      <c r="R41" s="4"/>
      <c r="S41" s="4"/>
      <c r="T41" s="4"/>
      <c r="U41" s="4"/>
      <c r="V41" s="4"/>
    </row>
    <row r="42" spans="1:23" ht="102">
      <c r="A42" s="29"/>
      <c r="B42" s="38"/>
      <c r="C42" s="29"/>
      <c r="D42" s="29"/>
      <c r="E42" s="35"/>
      <c r="F42" s="5" t="s">
        <v>18</v>
      </c>
      <c r="G42" s="11">
        <f t="shared" si="15"/>
        <v>24733300.02</v>
      </c>
      <c r="H42" s="11"/>
      <c r="I42" s="11"/>
      <c r="J42" s="20">
        <v>7840366.0199999996</v>
      </c>
      <c r="K42" s="11">
        <v>8041534</v>
      </c>
      <c r="L42" s="11">
        <v>8851400</v>
      </c>
      <c r="M42" s="11"/>
      <c r="N42" s="4"/>
      <c r="O42" s="4"/>
      <c r="P42" s="4"/>
      <c r="Q42" s="4"/>
      <c r="R42" s="4"/>
      <c r="S42" s="4"/>
      <c r="T42" s="4"/>
      <c r="U42" s="4"/>
      <c r="V42" s="4"/>
    </row>
    <row r="43" spans="1:23" ht="63.75">
      <c r="A43" s="30"/>
      <c r="B43" s="39"/>
      <c r="C43" s="30"/>
      <c r="D43" s="30"/>
      <c r="E43" s="36"/>
      <c r="F43" s="5" t="s">
        <v>19</v>
      </c>
      <c r="G43" s="11">
        <f t="shared" si="15"/>
        <v>909894</v>
      </c>
      <c r="H43" s="11"/>
      <c r="I43" s="11"/>
      <c r="J43" s="20">
        <v>427928</v>
      </c>
      <c r="K43" s="11">
        <v>481966</v>
      </c>
      <c r="L43" s="11"/>
      <c r="M43" s="11"/>
      <c r="N43" s="4"/>
      <c r="O43" s="4"/>
      <c r="P43" s="4"/>
      <c r="Q43" s="4"/>
      <c r="R43" s="4"/>
      <c r="S43" s="4"/>
      <c r="T43" s="4"/>
      <c r="U43" s="4"/>
      <c r="V43" s="4"/>
    </row>
    <row r="44" spans="1:23" ht="38.25">
      <c r="A44" s="28"/>
      <c r="B44" s="37" t="s">
        <v>42</v>
      </c>
      <c r="C44" s="28">
        <v>2014</v>
      </c>
      <c r="D44" s="28">
        <v>2019</v>
      </c>
      <c r="E44" s="34" t="s">
        <v>16</v>
      </c>
      <c r="F44" s="5" t="s">
        <v>17</v>
      </c>
      <c r="G44" s="11">
        <f t="shared" ref="G44:G49" si="18">G47</f>
        <v>434420</v>
      </c>
      <c r="H44" s="11">
        <f t="shared" ref="H44:M44" si="19">H47</f>
        <v>0</v>
      </c>
      <c r="I44" s="11">
        <f t="shared" si="19"/>
        <v>0</v>
      </c>
      <c r="J44" s="20">
        <f t="shared" si="19"/>
        <v>0</v>
      </c>
      <c r="K44" s="11">
        <f t="shared" si="19"/>
        <v>0</v>
      </c>
      <c r="L44" s="11">
        <f t="shared" si="19"/>
        <v>265900</v>
      </c>
      <c r="M44" s="11">
        <f t="shared" si="19"/>
        <v>168520</v>
      </c>
      <c r="N44" s="4"/>
      <c r="O44" s="4"/>
      <c r="P44" s="4"/>
      <c r="Q44" s="4"/>
      <c r="R44" s="4"/>
      <c r="S44" s="4"/>
      <c r="T44" s="4"/>
      <c r="U44" s="4"/>
      <c r="V44" s="4"/>
      <c r="W44" s="14"/>
    </row>
    <row r="45" spans="1:23" ht="102">
      <c r="A45" s="29"/>
      <c r="B45" s="38"/>
      <c r="C45" s="29"/>
      <c r="D45" s="29"/>
      <c r="E45" s="35"/>
      <c r="F45" s="5" t="s">
        <v>18</v>
      </c>
      <c r="G45" s="11">
        <f t="shared" si="18"/>
        <v>434420</v>
      </c>
      <c r="H45" s="11">
        <f t="shared" ref="H45:M45" si="20">H48</f>
        <v>0</v>
      </c>
      <c r="I45" s="11">
        <f t="shared" si="20"/>
        <v>0</v>
      </c>
      <c r="J45" s="20">
        <f t="shared" si="20"/>
        <v>0</v>
      </c>
      <c r="K45" s="11">
        <f t="shared" si="20"/>
        <v>0</v>
      </c>
      <c r="L45" s="11">
        <f t="shared" si="20"/>
        <v>265900</v>
      </c>
      <c r="M45" s="11">
        <f t="shared" si="20"/>
        <v>168520</v>
      </c>
      <c r="N45" s="4"/>
      <c r="O45" s="4"/>
      <c r="P45" s="4"/>
      <c r="Q45" s="4"/>
      <c r="R45" s="4"/>
      <c r="S45" s="4"/>
      <c r="T45" s="4"/>
      <c r="U45" s="4"/>
      <c r="V45" s="4"/>
    </row>
    <row r="46" spans="1:23" ht="63.75">
      <c r="A46" s="30"/>
      <c r="B46" s="39"/>
      <c r="C46" s="30"/>
      <c r="D46" s="30"/>
      <c r="E46" s="36"/>
      <c r="F46" s="5" t="s">
        <v>19</v>
      </c>
      <c r="G46" s="11">
        <f t="shared" si="18"/>
        <v>0</v>
      </c>
      <c r="H46" s="11">
        <f t="shared" ref="H46:M46" si="21">H49</f>
        <v>0</v>
      </c>
      <c r="I46" s="11">
        <f t="shared" si="21"/>
        <v>0</v>
      </c>
      <c r="J46" s="20">
        <f t="shared" si="21"/>
        <v>0</v>
      </c>
      <c r="K46" s="11">
        <f t="shared" si="21"/>
        <v>0</v>
      </c>
      <c r="L46" s="11">
        <f t="shared" si="21"/>
        <v>0</v>
      </c>
      <c r="M46" s="11">
        <f t="shared" si="21"/>
        <v>0</v>
      </c>
      <c r="N46" s="4"/>
      <c r="O46" s="4"/>
      <c r="P46" s="4"/>
      <c r="Q46" s="4"/>
      <c r="R46" s="4"/>
      <c r="S46" s="4"/>
      <c r="T46" s="4"/>
      <c r="U46" s="4"/>
      <c r="V46" s="4"/>
    </row>
    <row r="47" spans="1:23" ht="38.25">
      <c r="A47" s="28"/>
      <c r="B47" s="37" t="s">
        <v>43</v>
      </c>
      <c r="C47" s="28">
        <v>2014</v>
      </c>
      <c r="D47" s="28">
        <v>2019</v>
      </c>
      <c r="E47" s="34" t="s">
        <v>16</v>
      </c>
      <c r="F47" s="5" t="s">
        <v>17</v>
      </c>
      <c r="G47" s="11">
        <f>G50</f>
        <v>434420</v>
      </c>
      <c r="H47" s="11">
        <f t="shared" ref="H47:M47" si="22">H50</f>
        <v>0</v>
      </c>
      <c r="I47" s="11">
        <f t="shared" si="22"/>
        <v>0</v>
      </c>
      <c r="J47" s="20">
        <f t="shared" si="22"/>
        <v>0</v>
      </c>
      <c r="K47" s="11">
        <f t="shared" si="22"/>
        <v>0</v>
      </c>
      <c r="L47" s="11">
        <f t="shared" si="22"/>
        <v>265900</v>
      </c>
      <c r="M47" s="11">
        <f t="shared" si="22"/>
        <v>168520</v>
      </c>
      <c r="N47" s="4"/>
      <c r="O47" s="4"/>
      <c r="P47" s="4"/>
      <c r="Q47" s="4"/>
      <c r="R47" s="4"/>
      <c r="S47" s="4"/>
      <c r="T47" s="4"/>
      <c r="U47" s="4"/>
      <c r="V47" s="4"/>
    </row>
    <row r="48" spans="1:23" ht="102">
      <c r="A48" s="29"/>
      <c r="B48" s="38"/>
      <c r="C48" s="29"/>
      <c r="D48" s="29"/>
      <c r="E48" s="35"/>
      <c r="F48" s="5" t="s">
        <v>18</v>
      </c>
      <c r="G48" s="11">
        <f t="shared" si="18"/>
        <v>434420</v>
      </c>
      <c r="H48" s="11">
        <f t="shared" ref="H48:M48" si="23">H51</f>
        <v>0</v>
      </c>
      <c r="I48" s="11">
        <f t="shared" si="23"/>
        <v>0</v>
      </c>
      <c r="J48" s="20">
        <f t="shared" si="23"/>
        <v>0</v>
      </c>
      <c r="K48" s="11">
        <f t="shared" si="23"/>
        <v>0</v>
      </c>
      <c r="L48" s="11">
        <f t="shared" si="23"/>
        <v>265900</v>
      </c>
      <c r="M48" s="11">
        <f t="shared" si="23"/>
        <v>168520</v>
      </c>
      <c r="N48" s="4"/>
      <c r="O48" s="4"/>
      <c r="P48" s="4"/>
      <c r="Q48" s="4"/>
      <c r="R48" s="4"/>
      <c r="S48" s="4"/>
      <c r="T48" s="4"/>
      <c r="U48" s="4"/>
      <c r="V48" s="4"/>
    </row>
    <row r="49" spans="1:23" ht="63.75">
      <c r="A49" s="30"/>
      <c r="B49" s="39"/>
      <c r="C49" s="30"/>
      <c r="D49" s="30"/>
      <c r="E49" s="36"/>
      <c r="F49" s="5" t="s">
        <v>19</v>
      </c>
      <c r="G49" s="11">
        <f t="shared" si="18"/>
        <v>0</v>
      </c>
      <c r="H49" s="11">
        <f t="shared" ref="H49:M49" si="24">H52</f>
        <v>0</v>
      </c>
      <c r="I49" s="11">
        <f t="shared" si="24"/>
        <v>0</v>
      </c>
      <c r="J49" s="20">
        <f t="shared" si="24"/>
        <v>0</v>
      </c>
      <c r="K49" s="11">
        <f t="shared" si="24"/>
        <v>0</v>
      </c>
      <c r="L49" s="11">
        <f t="shared" si="24"/>
        <v>0</v>
      </c>
      <c r="M49" s="11">
        <f t="shared" si="24"/>
        <v>0</v>
      </c>
      <c r="N49" s="4"/>
      <c r="O49" s="4"/>
      <c r="P49" s="4"/>
      <c r="Q49" s="4"/>
      <c r="R49" s="4"/>
      <c r="S49" s="4"/>
      <c r="T49" s="4"/>
      <c r="U49" s="4"/>
      <c r="V49" s="4"/>
    </row>
    <row r="50" spans="1:23" ht="38.25">
      <c r="A50" s="28"/>
      <c r="B50" s="37" t="s">
        <v>44</v>
      </c>
      <c r="C50" s="28">
        <v>2014</v>
      </c>
      <c r="D50" s="28">
        <v>2019</v>
      </c>
      <c r="E50" s="34" t="s">
        <v>16</v>
      </c>
      <c r="F50" s="5" t="s">
        <v>17</v>
      </c>
      <c r="G50" s="11">
        <f>H50+I50+J50+K50+L50+M50</f>
        <v>434420</v>
      </c>
      <c r="H50" s="11">
        <f>H51+H52</f>
        <v>0</v>
      </c>
      <c r="I50" s="11">
        <f t="shared" ref="I50:M50" si="25">I51+I52</f>
        <v>0</v>
      </c>
      <c r="J50" s="20">
        <f t="shared" si="25"/>
        <v>0</v>
      </c>
      <c r="K50" s="11">
        <f t="shared" si="25"/>
        <v>0</v>
      </c>
      <c r="L50" s="11">
        <f t="shared" si="25"/>
        <v>265900</v>
      </c>
      <c r="M50" s="11">
        <f t="shared" si="25"/>
        <v>168520</v>
      </c>
      <c r="N50" s="4"/>
      <c r="O50" s="4"/>
      <c r="P50" s="4"/>
      <c r="Q50" s="4"/>
      <c r="R50" s="4"/>
      <c r="S50" s="4"/>
      <c r="T50" s="4"/>
      <c r="U50" s="4"/>
      <c r="V50" s="4"/>
    </row>
    <row r="51" spans="1:23" ht="102">
      <c r="A51" s="29"/>
      <c r="B51" s="38"/>
      <c r="C51" s="29"/>
      <c r="D51" s="29"/>
      <c r="E51" s="35"/>
      <c r="F51" s="5" t="s">
        <v>18</v>
      </c>
      <c r="G51" s="11">
        <f t="shared" ref="G51:G52" si="26">H51+I51+J51+K51+L51+M51</f>
        <v>434420</v>
      </c>
      <c r="H51" s="11"/>
      <c r="I51" s="11"/>
      <c r="J51" s="20"/>
      <c r="K51" s="11"/>
      <c r="L51" s="11">
        <v>265900</v>
      </c>
      <c r="M51" s="11">
        <v>168520</v>
      </c>
      <c r="N51" s="4"/>
      <c r="O51" s="4"/>
      <c r="P51" s="4"/>
      <c r="Q51" s="4"/>
      <c r="R51" s="4"/>
      <c r="S51" s="4"/>
      <c r="T51" s="4"/>
      <c r="U51" s="4"/>
      <c r="V51" s="4"/>
    </row>
    <row r="52" spans="1:23" ht="63.75">
      <c r="A52" s="30"/>
      <c r="B52" s="39"/>
      <c r="C52" s="30"/>
      <c r="D52" s="30"/>
      <c r="E52" s="36"/>
      <c r="F52" s="5" t="s">
        <v>19</v>
      </c>
      <c r="G52" s="11">
        <f t="shared" si="26"/>
        <v>0</v>
      </c>
      <c r="H52" s="11"/>
      <c r="I52" s="11"/>
      <c r="J52" s="20"/>
      <c r="K52" s="11"/>
      <c r="L52" s="11"/>
      <c r="M52" s="11"/>
      <c r="N52" s="4"/>
      <c r="O52" s="4"/>
      <c r="P52" s="4"/>
      <c r="Q52" s="4"/>
      <c r="R52" s="4"/>
      <c r="S52" s="4"/>
      <c r="T52" s="4"/>
      <c r="U52" s="4"/>
      <c r="V52" s="4"/>
    </row>
    <row r="53" spans="1:23" ht="38.25">
      <c r="A53" s="28"/>
      <c r="B53" s="37" t="s">
        <v>45</v>
      </c>
      <c r="C53" s="28">
        <v>2014</v>
      </c>
      <c r="D53" s="28">
        <v>2019</v>
      </c>
      <c r="E53" s="34" t="s">
        <v>16</v>
      </c>
      <c r="F53" s="5" t="s">
        <v>17</v>
      </c>
      <c r="G53" s="11">
        <f>G56</f>
        <v>1775604.56</v>
      </c>
      <c r="H53" s="11">
        <f t="shared" ref="H53:M53" si="27">H56</f>
        <v>293959.76</v>
      </c>
      <c r="I53" s="11">
        <f t="shared" si="27"/>
        <v>249908.8</v>
      </c>
      <c r="J53" s="20">
        <f t="shared" si="27"/>
        <v>255000</v>
      </c>
      <c r="K53" s="11">
        <f t="shared" si="27"/>
        <v>438096</v>
      </c>
      <c r="L53" s="11">
        <f t="shared" si="27"/>
        <v>247600</v>
      </c>
      <c r="M53" s="11">
        <f t="shared" si="27"/>
        <v>291040</v>
      </c>
      <c r="N53" s="4"/>
      <c r="O53" s="4"/>
      <c r="P53" s="4"/>
      <c r="Q53" s="4"/>
      <c r="R53" s="4"/>
      <c r="S53" s="4"/>
      <c r="T53" s="4"/>
      <c r="U53" s="4"/>
      <c r="V53" s="4"/>
      <c r="W53" s="14"/>
    </row>
    <row r="54" spans="1:23" ht="102">
      <c r="A54" s="29"/>
      <c r="B54" s="38"/>
      <c r="C54" s="29"/>
      <c r="D54" s="29"/>
      <c r="E54" s="35"/>
      <c r="F54" s="5" t="s">
        <v>18</v>
      </c>
      <c r="G54" s="11">
        <f>G57</f>
        <v>1653563.56</v>
      </c>
      <c r="H54" s="11">
        <f t="shared" ref="H54:M54" si="28">H57</f>
        <v>171918.76</v>
      </c>
      <c r="I54" s="11">
        <f t="shared" si="28"/>
        <v>249908.8</v>
      </c>
      <c r="J54" s="20">
        <f t="shared" si="28"/>
        <v>255000</v>
      </c>
      <c r="K54" s="11">
        <f t="shared" si="28"/>
        <v>438096</v>
      </c>
      <c r="L54" s="11">
        <f t="shared" si="28"/>
        <v>247600</v>
      </c>
      <c r="M54" s="11">
        <f t="shared" si="28"/>
        <v>291040</v>
      </c>
      <c r="N54" s="4"/>
      <c r="O54" s="4"/>
      <c r="P54" s="4"/>
      <c r="Q54" s="4"/>
      <c r="R54" s="4"/>
      <c r="S54" s="4"/>
      <c r="T54" s="4"/>
      <c r="U54" s="4"/>
      <c r="V54" s="4"/>
      <c r="W54" s="14"/>
    </row>
    <row r="55" spans="1:23" ht="63.75">
      <c r="A55" s="30"/>
      <c r="B55" s="39"/>
      <c r="C55" s="30"/>
      <c r="D55" s="30"/>
      <c r="E55" s="36"/>
      <c r="F55" s="5" t="s">
        <v>19</v>
      </c>
      <c r="G55" s="11">
        <f>G58</f>
        <v>122041</v>
      </c>
      <c r="H55" s="11">
        <f t="shared" ref="H55:M55" si="29">H58</f>
        <v>122041</v>
      </c>
      <c r="I55" s="11">
        <f t="shared" si="29"/>
        <v>0</v>
      </c>
      <c r="J55" s="20">
        <f t="shared" si="29"/>
        <v>0</v>
      </c>
      <c r="K55" s="11">
        <f t="shared" si="29"/>
        <v>0</v>
      </c>
      <c r="L55" s="11">
        <f t="shared" si="29"/>
        <v>0</v>
      </c>
      <c r="M55" s="11">
        <f t="shared" si="29"/>
        <v>0</v>
      </c>
      <c r="N55" s="4"/>
      <c r="O55" s="4"/>
      <c r="P55" s="4"/>
      <c r="Q55" s="4"/>
      <c r="R55" s="4"/>
      <c r="S55" s="4"/>
      <c r="T55" s="4"/>
      <c r="U55" s="4"/>
      <c r="V55" s="4"/>
    </row>
    <row r="56" spans="1:23" ht="38.25">
      <c r="A56" s="28"/>
      <c r="B56" s="37" t="s">
        <v>46</v>
      </c>
      <c r="C56" s="28">
        <v>2014</v>
      </c>
      <c r="D56" s="28">
        <v>2019</v>
      </c>
      <c r="E56" s="34" t="s">
        <v>16</v>
      </c>
      <c r="F56" s="5" t="s">
        <v>17</v>
      </c>
      <c r="G56" s="11">
        <f>G59+G62+G65</f>
        <v>1775604.56</v>
      </c>
      <c r="H56" s="11">
        <f t="shared" ref="H56:M56" si="30">H59+H62+H65</f>
        <v>293959.76</v>
      </c>
      <c r="I56" s="11">
        <f t="shared" si="30"/>
        <v>249908.8</v>
      </c>
      <c r="J56" s="20">
        <f t="shared" si="30"/>
        <v>255000</v>
      </c>
      <c r="K56" s="11">
        <f t="shared" si="30"/>
        <v>438096</v>
      </c>
      <c r="L56" s="11">
        <f t="shared" si="30"/>
        <v>247600</v>
      </c>
      <c r="M56" s="11">
        <f t="shared" si="30"/>
        <v>291040</v>
      </c>
      <c r="N56" s="4"/>
      <c r="O56" s="4"/>
      <c r="P56" s="4"/>
      <c r="Q56" s="4"/>
      <c r="R56" s="4"/>
      <c r="S56" s="4"/>
      <c r="T56" s="4"/>
      <c r="U56" s="4"/>
      <c r="V56" s="4"/>
    </row>
    <row r="57" spans="1:23" ht="102">
      <c r="A57" s="29"/>
      <c r="B57" s="38"/>
      <c r="C57" s="29"/>
      <c r="D57" s="29"/>
      <c r="E57" s="35"/>
      <c r="F57" s="5" t="s">
        <v>18</v>
      </c>
      <c r="G57" s="11">
        <f>G60+G63+G66</f>
        <v>1653563.56</v>
      </c>
      <c r="H57" s="11">
        <f t="shared" ref="H57:M57" si="31">H60+H63+H66</f>
        <v>171918.76</v>
      </c>
      <c r="I57" s="11">
        <f t="shared" si="31"/>
        <v>249908.8</v>
      </c>
      <c r="J57" s="20">
        <f t="shared" si="31"/>
        <v>255000</v>
      </c>
      <c r="K57" s="11">
        <f t="shared" si="31"/>
        <v>438096</v>
      </c>
      <c r="L57" s="11">
        <f t="shared" si="31"/>
        <v>247600</v>
      </c>
      <c r="M57" s="11">
        <f t="shared" si="31"/>
        <v>291040</v>
      </c>
      <c r="N57" s="4"/>
      <c r="O57" s="4"/>
      <c r="P57" s="4"/>
      <c r="Q57" s="4"/>
      <c r="R57" s="4"/>
      <c r="S57" s="4"/>
      <c r="T57" s="4"/>
      <c r="U57" s="4"/>
      <c r="V57" s="4"/>
    </row>
    <row r="58" spans="1:23" ht="63.75">
      <c r="A58" s="30"/>
      <c r="B58" s="39"/>
      <c r="C58" s="30"/>
      <c r="D58" s="30"/>
      <c r="E58" s="36"/>
      <c r="F58" s="5" t="s">
        <v>19</v>
      </c>
      <c r="G58" s="11">
        <f>G61+G64+G67</f>
        <v>122041</v>
      </c>
      <c r="H58" s="11">
        <f t="shared" ref="H58:M58" si="32">H61+H64+H67</f>
        <v>122041</v>
      </c>
      <c r="I58" s="11">
        <f t="shared" si="32"/>
        <v>0</v>
      </c>
      <c r="J58" s="20">
        <f t="shared" si="32"/>
        <v>0</v>
      </c>
      <c r="K58" s="11">
        <f t="shared" si="32"/>
        <v>0</v>
      </c>
      <c r="L58" s="11">
        <f t="shared" si="32"/>
        <v>0</v>
      </c>
      <c r="M58" s="11">
        <f t="shared" si="32"/>
        <v>0</v>
      </c>
      <c r="N58" s="4"/>
      <c r="O58" s="4"/>
      <c r="P58" s="4"/>
      <c r="Q58" s="4"/>
      <c r="R58" s="4"/>
      <c r="S58" s="4"/>
      <c r="T58" s="4"/>
      <c r="U58" s="4"/>
      <c r="V58" s="4"/>
    </row>
    <row r="59" spans="1:23" ht="38.25">
      <c r="A59" s="28"/>
      <c r="B59" s="37" t="s">
        <v>47</v>
      </c>
      <c r="C59" s="28">
        <v>2014</v>
      </c>
      <c r="D59" s="28">
        <v>2019</v>
      </c>
      <c r="E59" s="34" t="s">
        <v>16</v>
      </c>
      <c r="F59" s="5" t="s">
        <v>17</v>
      </c>
      <c r="G59" s="11">
        <f>H59+I59+J59+L59+M59+K59</f>
        <v>1343178.76</v>
      </c>
      <c r="H59" s="11">
        <f>H60+H61</f>
        <v>160758.76</v>
      </c>
      <c r="I59" s="11">
        <f t="shared" ref="I59:M59" si="33">I60+I61</f>
        <v>115500</v>
      </c>
      <c r="J59" s="20">
        <f t="shared" si="33"/>
        <v>210000</v>
      </c>
      <c r="K59" s="11">
        <f t="shared" si="33"/>
        <v>318280</v>
      </c>
      <c r="L59" s="11">
        <f t="shared" si="33"/>
        <v>247600</v>
      </c>
      <c r="M59" s="11">
        <f t="shared" si="33"/>
        <v>291040</v>
      </c>
      <c r="N59" s="4"/>
      <c r="O59" s="4"/>
      <c r="P59" s="4"/>
      <c r="Q59" s="4"/>
      <c r="R59" s="4"/>
      <c r="S59" s="4"/>
      <c r="T59" s="4"/>
      <c r="U59" s="4"/>
      <c r="V59" s="4"/>
      <c r="W59" s="14"/>
    </row>
    <row r="60" spans="1:23" ht="102">
      <c r="A60" s="29"/>
      <c r="B60" s="38"/>
      <c r="C60" s="29"/>
      <c r="D60" s="29"/>
      <c r="E60" s="35"/>
      <c r="F60" s="5" t="s">
        <v>18</v>
      </c>
      <c r="G60" s="11">
        <f t="shared" ref="G60:G61" si="34">H60+I60+J60+L60+M60+K60</f>
        <v>1343178.76</v>
      </c>
      <c r="H60" s="11">
        <v>160758.76</v>
      </c>
      <c r="I60" s="11">
        <v>115500</v>
      </c>
      <c r="J60" s="20">
        <v>210000</v>
      </c>
      <c r="K60" s="11">
        <v>318280</v>
      </c>
      <c r="L60" s="11">
        <v>247600</v>
      </c>
      <c r="M60" s="11">
        <v>291040</v>
      </c>
      <c r="N60" s="4"/>
      <c r="O60" s="4"/>
      <c r="P60" s="4"/>
      <c r="Q60" s="4"/>
      <c r="R60" s="4"/>
      <c r="S60" s="4"/>
      <c r="T60" s="4"/>
      <c r="U60" s="4"/>
      <c r="V60" s="4"/>
      <c r="W60" s="14"/>
    </row>
    <row r="61" spans="1:23" ht="63.75">
      <c r="A61" s="30"/>
      <c r="B61" s="39"/>
      <c r="C61" s="30"/>
      <c r="D61" s="30"/>
      <c r="E61" s="36"/>
      <c r="F61" s="5" t="s">
        <v>19</v>
      </c>
      <c r="G61" s="11">
        <f t="shared" si="34"/>
        <v>0</v>
      </c>
      <c r="H61" s="11"/>
      <c r="I61" s="11"/>
      <c r="J61" s="20"/>
      <c r="K61" s="11"/>
      <c r="L61" s="11"/>
      <c r="M61" s="11"/>
      <c r="N61" s="4"/>
      <c r="O61" s="4"/>
      <c r="P61" s="4"/>
      <c r="Q61" s="4"/>
      <c r="R61" s="4"/>
      <c r="S61" s="4"/>
      <c r="T61" s="4"/>
      <c r="U61" s="4"/>
      <c r="V61" s="4"/>
    </row>
    <row r="62" spans="1:23" ht="38.25">
      <c r="A62" s="28"/>
      <c r="B62" s="37" t="s">
        <v>48</v>
      </c>
      <c r="C62" s="28">
        <v>2014</v>
      </c>
      <c r="D62" s="28">
        <v>2019</v>
      </c>
      <c r="E62" s="34" t="s">
        <v>16</v>
      </c>
      <c r="F62" s="5" t="s">
        <v>17</v>
      </c>
      <c r="G62" s="11">
        <f>H62+I62+J62+K62+L62+M62</f>
        <v>79061</v>
      </c>
      <c r="H62" s="11">
        <f>H63+H64</f>
        <v>43945</v>
      </c>
      <c r="I62" s="11">
        <f t="shared" ref="I62:M62" si="35">I63+I64</f>
        <v>0</v>
      </c>
      <c r="J62" s="20">
        <f t="shared" si="35"/>
        <v>0</v>
      </c>
      <c r="K62" s="11">
        <f t="shared" si="35"/>
        <v>35116</v>
      </c>
      <c r="L62" s="11">
        <f t="shared" si="35"/>
        <v>0</v>
      </c>
      <c r="M62" s="11">
        <f t="shared" si="35"/>
        <v>0</v>
      </c>
      <c r="N62" s="4"/>
      <c r="O62" s="4"/>
      <c r="P62" s="4"/>
      <c r="Q62" s="4"/>
      <c r="R62" s="4"/>
      <c r="S62" s="4"/>
      <c r="T62" s="4"/>
      <c r="U62" s="4"/>
      <c r="V62" s="4"/>
      <c r="W62" s="14"/>
    </row>
    <row r="63" spans="1:23" ht="102">
      <c r="A63" s="29"/>
      <c r="B63" s="38"/>
      <c r="C63" s="29"/>
      <c r="D63" s="29"/>
      <c r="E63" s="35"/>
      <c r="F63" s="5" t="s">
        <v>18</v>
      </c>
      <c r="G63" s="11">
        <f t="shared" ref="G63:G64" si="36">H63+I63+J63+K63+L63+M63</f>
        <v>41813</v>
      </c>
      <c r="H63" s="11">
        <v>6697</v>
      </c>
      <c r="I63" s="11"/>
      <c r="J63" s="20"/>
      <c r="K63" s="11">
        <v>35116</v>
      </c>
      <c r="L63" s="11"/>
      <c r="M63" s="11"/>
      <c r="N63" s="4"/>
      <c r="O63" s="4"/>
      <c r="P63" s="4"/>
      <c r="Q63" s="4"/>
      <c r="R63" s="4"/>
      <c r="S63" s="4"/>
      <c r="T63" s="4"/>
      <c r="U63" s="4"/>
      <c r="V63" s="4"/>
    </row>
    <row r="64" spans="1:23" ht="63.75">
      <c r="A64" s="30"/>
      <c r="B64" s="39"/>
      <c r="C64" s="30"/>
      <c r="D64" s="30"/>
      <c r="E64" s="36"/>
      <c r="F64" s="5" t="s">
        <v>19</v>
      </c>
      <c r="G64" s="11">
        <f t="shared" si="36"/>
        <v>37248</v>
      </c>
      <c r="H64" s="11">
        <v>37248</v>
      </c>
      <c r="I64" s="11"/>
      <c r="J64" s="20"/>
      <c r="K64" s="11"/>
      <c r="L64" s="11"/>
      <c r="M64" s="11"/>
      <c r="N64" s="4"/>
      <c r="O64" s="4"/>
      <c r="P64" s="4"/>
      <c r="Q64" s="4"/>
      <c r="R64" s="4"/>
      <c r="S64" s="4"/>
      <c r="T64" s="4"/>
      <c r="U64" s="4"/>
      <c r="V64" s="4"/>
    </row>
    <row r="65" spans="1:23" ht="38.25">
      <c r="A65" s="28"/>
      <c r="B65" s="37" t="s">
        <v>49</v>
      </c>
      <c r="C65" s="28">
        <v>2014</v>
      </c>
      <c r="D65" s="28">
        <v>2019</v>
      </c>
      <c r="E65" s="34" t="s">
        <v>16</v>
      </c>
      <c r="F65" s="5" t="s">
        <v>17</v>
      </c>
      <c r="G65" s="11">
        <f>H65+I65+J65+K65+L65+M65</f>
        <v>353364.8</v>
      </c>
      <c r="H65" s="11">
        <f>H66+H67</f>
        <v>89256</v>
      </c>
      <c r="I65" s="11">
        <f t="shared" ref="I65:M65" si="37">I66+I67</f>
        <v>134408.79999999999</v>
      </c>
      <c r="J65" s="20">
        <f t="shared" si="37"/>
        <v>45000</v>
      </c>
      <c r="K65" s="11">
        <f t="shared" si="37"/>
        <v>84700</v>
      </c>
      <c r="L65" s="11">
        <f t="shared" si="37"/>
        <v>0</v>
      </c>
      <c r="M65" s="11">
        <f t="shared" si="37"/>
        <v>0</v>
      </c>
      <c r="N65" s="4"/>
      <c r="O65" s="4"/>
      <c r="P65" s="4"/>
      <c r="Q65" s="4"/>
      <c r="R65" s="4"/>
      <c r="S65" s="4"/>
      <c r="T65" s="4"/>
      <c r="U65" s="4"/>
      <c r="V65" s="4"/>
      <c r="W65" s="14"/>
    </row>
    <row r="66" spans="1:23" ht="102">
      <c r="A66" s="29"/>
      <c r="B66" s="38"/>
      <c r="C66" s="29"/>
      <c r="D66" s="29"/>
      <c r="E66" s="35"/>
      <c r="F66" s="5" t="s">
        <v>18</v>
      </c>
      <c r="G66" s="11">
        <f t="shared" ref="G66:G67" si="38">H66+I66+J66+K66+L66+M66</f>
        <v>268571.8</v>
      </c>
      <c r="H66" s="11">
        <v>4463</v>
      </c>
      <c r="I66" s="11">
        <v>134408.79999999999</v>
      </c>
      <c r="J66" s="20">
        <v>45000</v>
      </c>
      <c r="K66" s="11">
        <v>84700</v>
      </c>
      <c r="L66" s="11"/>
      <c r="M66" s="11"/>
      <c r="N66" s="4"/>
      <c r="O66" s="4"/>
      <c r="P66" s="4"/>
      <c r="Q66" s="4"/>
      <c r="R66" s="4"/>
      <c r="S66" s="4"/>
      <c r="T66" s="4"/>
      <c r="U66" s="4"/>
      <c r="V66" s="4"/>
    </row>
    <row r="67" spans="1:23" ht="63.75">
      <c r="A67" s="30"/>
      <c r="B67" s="39"/>
      <c r="C67" s="30"/>
      <c r="D67" s="30"/>
      <c r="E67" s="36"/>
      <c r="F67" s="5" t="s">
        <v>19</v>
      </c>
      <c r="G67" s="11">
        <f t="shared" si="38"/>
        <v>84793</v>
      </c>
      <c r="H67" s="11">
        <v>84793</v>
      </c>
      <c r="I67" s="11"/>
      <c r="J67" s="20"/>
      <c r="K67" s="11"/>
      <c r="L67" s="11"/>
      <c r="M67" s="11"/>
      <c r="N67" s="4"/>
      <c r="O67" s="4"/>
      <c r="P67" s="4"/>
      <c r="Q67" s="4"/>
      <c r="R67" s="4"/>
      <c r="S67" s="4"/>
      <c r="T67" s="4"/>
      <c r="U67" s="4"/>
      <c r="V67" s="4"/>
    </row>
    <row r="68" spans="1:23" s="22" customFormat="1" ht="38.25">
      <c r="A68" s="44"/>
      <c r="B68" s="66" t="s">
        <v>21</v>
      </c>
      <c r="C68" s="44">
        <v>2014</v>
      </c>
      <c r="D68" s="44">
        <v>2019</v>
      </c>
      <c r="E68" s="50" t="s">
        <v>16</v>
      </c>
      <c r="F68" s="25" t="s">
        <v>17</v>
      </c>
      <c r="G68" s="20">
        <f>G53+G44+G35</f>
        <v>42958891.310000002</v>
      </c>
      <c r="H68" s="20">
        <f t="shared" ref="H68:M68" si="39">H53+H44+H35</f>
        <v>7553204.3700000001</v>
      </c>
      <c r="I68" s="20">
        <f t="shared" si="39"/>
        <v>8096336.9199999999</v>
      </c>
      <c r="J68" s="20">
        <f t="shared" si="39"/>
        <v>8523294.0199999996</v>
      </c>
      <c r="K68" s="20">
        <f t="shared" si="39"/>
        <v>8961596</v>
      </c>
      <c r="L68" s="20">
        <f>L53+L44+L35</f>
        <v>9364900</v>
      </c>
      <c r="M68" s="20">
        <f t="shared" si="39"/>
        <v>459560</v>
      </c>
      <c r="N68" s="19" t="s">
        <v>15</v>
      </c>
      <c r="O68" s="19" t="s">
        <v>15</v>
      </c>
      <c r="P68" s="19" t="s">
        <v>15</v>
      </c>
      <c r="Q68" s="19" t="s">
        <v>15</v>
      </c>
      <c r="R68" s="19" t="s">
        <v>15</v>
      </c>
      <c r="S68" s="19" t="s">
        <v>15</v>
      </c>
      <c r="T68" s="19" t="s">
        <v>15</v>
      </c>
      <c r="U68" s="19" t="s">
        <v>15</v>
      </c>
      <c r="V68" s="19" t="s">
        <v>15</v>
      </c>
      <c r="W68" s="26"/>
    </row>
    <row r="69" spans="1:23" s="22" customFormat="1" ht="102">
      <c r="A69" s="45"/>
      <c r="B69" s="67"/>
      <c r="C69" s="45"/>
      <c r="D69" s="45"/>
      <c r="E69" s="51"/>
      <c r="F69" s="25" t="s">
        <v>18</v>
      </c>
      <c r="G69" s="20">
        <f>G54+G45+G36</f>
        <v>40927344.310000002</v>
      </c>
      <c r="H69" s="20">
        <f t="shared" ref="H69:M69" si="40">H54+H45+H36</f>
        <v>6930861.3700000001</v>
      </c>
      <c r="I69" s="20">
        <f t="shared" si="40"/>
        <v>7597026.9199999999</v>
      </c>
      <c r="J69" s="20">
        <f t="shared" si="40"/>
        <v>8095366.0199999996</v>
      </c>
      <c r="K69" s="20">
        <f t="shared" si="40"/>
        <v>8479630</v>
      </c>
      <c r="L69" s="20">
        <f t="shared" si="40"/>
        <v>9364900</v>
      </c>
      <c r="M69" s="20">
        <f t="shared" si="40"/>
        <v>459560</v>
      </c>
      <c r="N69" s="19" t="s">
        <v>15</v>
      </c>
      <c r="O69" s="19" t="s">
        <v>15</v>
      </c>
      <c r="P69" s="19" t="s">
        <v>15</v>
      </c>
      <c r="Q69" s="19" t="s">
        <v>15</v>
      </c>
      <c r="R69" s="19" t="s">
        <v>15</v>
      </c>
      <c r="S69" s="19" t="s">
        <v>15</v>
      </c>
      <c r="T69" s="19" t="s">
        <v>15</v>
      </c>
      <c r="U69" s="19" t="s">
        <v>15</v>
      </c>
      <c r="V69" s="19" t="s">
        <v>15</v>
      </c>
      <c r="W69" s="26"/>
    </row>
    <row r="70" spans="1:23" s="22" customFormat="1" ht="63.75">
      <c r="A70" s="46"/>
      <c r="B70" s="68"/>
      <c r="C70" s="46"/>
      <c r="D70" s="46"/>
      <c r="E70" s="52"/>
      <c r="F70" s="25" t="s">
        <v>19</v>
      </c>
      <c r="G70" s="20">
        <f>G55+G46+G37</f>
        <v>2031547</v>
      </c>
      <c r="H70" s="20">
        <f t="shared" ref="H70:M70" si="41">H55+H46+H37</f>
        <v>622343</v>
      </c>
      <c r="I70" s="20">
        <f t="shared" si="41"/>
        <v>499310</v>
      </c>
      <c r="J70" s="20">
        <f t="shared" si="41"/>
        <v>427928</v>
      </c>
      <c r="K70" s="20">
        <f t="shared" si="41"/>
        <v>481966</v>
      </c>
      <c r="L70" s="20">
        <f t="shared" si="41"/>
        <v>0</v>
      </c>
      <c r="M70" s="20">
        <f t="shared" si="41"/>
        <v>0</v>
      </c>
      <c r="N70" s="19" t="s">
        <v>15</v>
      </c>
      <c r="O70" s="19" t="s">
        <v>15</v>
      </c>
      <c r="P70" s="19" t="s">
        <v>15</v>
      </c>
      <c r="Q70" s="19" t="s">
        <v>15</v>
      </c>
      <c r="R70" s="19" t="s">
        <v>15</v>
      </c>
      <c r="S70" s="19" t="s">
        <v>15</v>
      </c>
      <c r="T70" s="19" t="s">
        <v>15</v>
      </c>
      <c r="U70" s="19" t="s">
        <v>15</v>
      </c>
      <c r="V70" s="19" t="s">
        <v>15</v>
      </c>
    </row>
    <row r="71" spans="1:23" ht="106.5" customHeight="1">
      <c r="A71" s="40" t="s">
        <v>50</v>
      </c>
      <c r="B71" s="41"/>
      <c r="C71" s="4" t="s">
        <v>15</v>
      </c>
      <c r="D71" s="4" t="s">
        <v>15</v>
      </c>
      <c r="E71" s="4" t="s">
        <v>15</v>
      </c>
      <c r="F71" s="4" t="s">
        <v>15</v>
      </c>
      <c r="G71" s="4" t="s">
        <v>15</v>
      </c>
      <c r="H71" s="4" t="s">
        <v>15</v>
      </c>
      <c r="I71" s="4" t="s">
        <v>15</v>
      </c>
      <c r="J71" s="19" t="s">
        <v>15</v>
      </c>
      <c r="K71" s="4" t="s">
        <v>15</v>
      </c>
      <c r="L71" s="4" t="s">
        <v>15</v>
      </c>
      <c r="M71" s="4" t="s">
        <v>15</v>
      </c>
      <c r="N71" s="4" t="s">
        <v>15</v>
      </c>
      <c r="O71" s="4" t="s">
        <v>15</v>
      </c>
      <c r="P71" s="4" t="s">
        <v>15</v>
      </c>
      <c r="Q71" s="4" t="s">
        <v>15</v>
      </c>
      <c r="R71" s="4" t="s">
        <v>15</v>
      </c>
      <c r="S71" s="4" t="s">
        <v>15</v>
      </c>
      <c r="T71" s="4" t="s">
        <v>15</v>
      </c>
      <c r="U71" s="4" t="s">
        <v>15</v>
      </c>
      <c r="V71" s="4" t="s">
        <v>15</v>
      </c>
    </row>
    <row r="72" spans="1:23" ht="53.25" customHeight="1">
      <c r="A72" s="42" t="s">
        <v>51</v>
      </c>
      <c r="B72" s="43"/>
      <c r="C72" s="4">
        <v>2014</v>
      </c>
      <c r="D72" s="4">
        <v>2019</v>
      </c>
      <c r="E72" s="4" t="s">
        <v>15</v>
      </c>
      <c r="F72" s="4" t="s">
        <v>15</v>
      </c>
      <c r="G72" s="4" t="s">
        <v>15</v>
      </c>
      <c r="H72" s="4" t="s">
        <v>15</v>
      </c>
      <c r="I72" s="4" t="s">
        <v>15</v>
      </c>
      <c r="J72" s="19" t="s">
        <v>15</v>
      </c>
      <c r="K72" s="4" t="s">
        <v>15</v>
      </c>
      <c r="L72" s="4" t="s">
        <v>15</v>
      </c>
      <c r="M72" s="4" t="s">
        <v>15</v>
      </c>
      <c r="N72" s="4" t="s">
        <v>15</v>
      </c>
      <c r="O72" s="4" t="s">
        <v>15</v>
      </c>
      <c r="P72" s="4" t="s">
        <v>15</v>
      </c>
      <c r="Q72" s="4" t="s">
        <v>15</v>
      </c>
      <c r="R72" s="4" t="s">
        <v>15</v>
      </c>
      <c r="S72" s="4" t="s">
        <v>15</v>
      </c>
      <c r="T72" s="4" t="s">
        <v>15</v>
      </c>
      <c r="U72" s="4" t="s">
        <v>15</v>
      </c>
      <c r="V72" s="4" t="s">
        <v>15</v>
      </c>
    </row>
    <row r="73" spans="1:23" ht="38.25">
      <c r="A73" s="28"/>
      <c r="B73" s="37" t="s">
        <v>52</v>
      </c>
      <c r="C73" s="28">
        <v>2014</v>
      </c>
      <c r="D73" s="28">
        <v>2019</v>
      </c>
      <c r="E73" s="34" t="s">
        <v>16</v>
      </c>
      <c r="F73" s="5" t="s">
        <v>17</v>
      </c>
      <c r="G73" s="11">
        <f>G76</f>
        <v>21848787.420000002</v>
      </c>
      <c r="H73" s="11">
        <f t="shared" ref="H73:M73" si="42">H76</f>
        <v>4039553.2399999998</v>
      </c>
      <c r="I73" s="11">
        <f t="shared" si="42"/>
        <v>3163353.2800000003</v>
      </c>
      <c r="J73" s="20">
        <f t="shared" si="42"/>
        <v>11014085.9</v>
      </c>
      <c r="K73" s="11">
        <f t="shared" si="42"/>
        <v>2344375</v>
      </c>
      <c r="L73" s="11">
        <f t="shared" si="42"/>
        <v>635680</v>
      </c>
      <c r="M73" s="11">
        <f t="shared" si="42"/>
        <v>651740</v>
      </c>
      <c r="N73" s="4" t="s">
        <v>15</v>
      </c>
      <c r="O73" s="4" t="s">
        <v>15</v>
      </c>
      <c r="P73" s="4" t="s">
        <v>15</v>
      </c>
      <c r="Q73" s="4" t="s">
        <v>15</v>
      </c>
      <c r="R73" s="4" t="s">
        <v>15</v>
      </c>
      <c r="S73" s="4" t="s">
        <v>15</v>
      </c>
      <c r="T73" s="4" t="s">
        <v>15</v>
      </c>
      <c r="U73" s="4" t="s">
        <v>15</v>
      </c>
      <c r="V73" s="4" t="s">
        <v>15</v>
      </c>
      <c r="W73" s="14"/>
    </row>
    <row r="74" spans="1:23" ht="102">
      <c r="A74" s="29"/>
      <c r="B74" s="38"/>
      <c r="C74" s="29"/>
      <c r="D74" s="29"/>
      <c r="E74" s="35"/>
      <c r="F74" s="5" t="s">
        <v>18</v>
      </c>
      <c r="G74" s="11">
        <f>G77</f>
        <v>12418962.719999999</v>
      </c>
      <c r="H74" s="11">
        <f t="shared" ref="H74:M74" si="43">H77</f>
        <v>1658779.4</v>
      </c>
      <c r="I74" s="11">
        <f t="shared" si="43"/>
        <v>3163353.2800000003</v>
      </c>
      <c r="J74" s="20">
        <f t="shared" si="43"/>
        <v>3965035.04</v>
      </c>
      <c r="K74" s="11">
        <f t="shared" si="43"/>
        <v>2344375</v>
      </c>
      <c r="L74" s="11">
        <f t="shared" si="43"/>
        <v>635680</v>
      </c>
      <c r="M74" s="11">
        <f t="shared" si="43"/>
        <v>651740</v>
      </c>
      <c r="N74" s="1" t="s">
        <v>15</v>
      </c>
      <c r="O74" s="1" t="s">
        <v>15</v>
      </c>
      <c r="P74" s="1" t="s">
        <v>15</v>
      </c>
      <c r="Q74" s="1" t="s">
        <v>15</v>
      </c>
      <c r="R74" s="1" t="s">
        <v>15</v>
      </c>
      <c r="S74" s="1" t="s">
        <v>15</v>
      </c>
      <c r="T74" s="1" t="s">
        <v>15</v>
      </c>
      <c r="U74" s="1" t="s">
        <v>15</v>
      </c>
      <c r="V74" s="1" t="s">
        <v>15</v>
      </c>
      <c r="W74" s="14"/>
    </row>
    <row r="75" spans="1:23" ht="63.75">
      <c r="A75" s="30"/>
      <c r="B75" s="39"/>
      <c r="C75" s="30"/>
      <c r="D75" s="30"/>
      <c r="E75" s="36"/>
      <c r="F75" s="5" t="s">
        <v>19</v>
      </c>
      <c r="G75" s="11">
        <f>G78</f>
        <v>9429824.6999999993</v>
      </c>
      <c r="H75" s="11">
        <f t="shared" ref="H75:M75" si="44">H78</f>
        <v>2380773.84</v>
      </c>
      <c r="I75" s="11">
        <f t="shared" si="44"/>
        <v>0</v>
      </c>
      <c r="J75" s="20">
        <f t="shared" si="44"/>
        <v>7049050.8600000003</v>
      </c>
      <c r="K75" s="11">
        <f t="shared" si="44"/>
        <v>0</v>
      </c>
      <c r="L75" s="11">
        <f t="shared" si="44"/>
        <v>0</v>
      </c>
      <c r="M75" s="11">
        <f t="shared" si="44"/>
        <v>0</v>
      </c>
      <c r="N75" s="1" t="s">
        <v>15</v>
      </c>
      <c r="O75" s="1" t="s">
        <v>15</v>
      </c>
      <c r="P75" s="1" t="s">
        <v>15</v>
      </c>
      <c r="Q75" s="1" t="s">
        <v>15</v>
      </c>
      <c r="R75" s="1" t="s">
        <v>15</v>
      </c>
      <c r="S75" s="1" t="s">
        <v>15</v>
      </c>
      <c r="T75" s="1" t="s">
        <v>15</v>
      </c>
      <c r="U75" s="1" t="s">
        <v>15</v>
      </c>
      <c r="V75" s="1" t="s">
        <v>15</v>
      </c>
    </row>
    <row r="76" spans="1:23" ht="38.25">
      <c r="A76" s="28"/>
      <c r="B76" s="37" t="s">
        <v>53</v>
      </c>
      <c r="C76" s="28">
        <v>2014</v>
      </c>
      <c r="D76" s="28">
        <v>2019</v>
      </c>
      <c r="E76" s="34" t="s">
        <v>16</v>
      </c>
      <c r="F76" s="5" t="s">
        <v>17</v>
      </c>
      <c r="G76" s="11">
        <f>G79+G82+G85+G88+G94+G91+G97+G100</f>
        <v>21848787.420000002</v>
      </c>
      <c r="H76" s="11">
        <f>H79+H82+H85+H88+H94+H91+H97+H100</f>
        <v>4039553.2399999998</v>
      </c>
      <c r="I76" s="11">
        <f>I79+I82+I85+I88+I94+I91+I97+I100</f>
        <v>3163353.2800000003</v>
      </c>
      <c r="J76" s="20">
        <f t="shared" ref="J76:M76" si="45">J79+J82+J85+J88+J94+J91+J97+J100</f>
        <v>11014085.9</v>
      </c>
      <c r="K76" s="11">
        <f t="shared" si="45"/>
        <v>2344375</v>
      </c>
      <c r="L76" s="11">
        <f t="shared" si="45"/>
        <v>635680</v>
      </c>
      <c r="M76" s="11">
        <f t="shared" si="45"/>
        <v>651740</v>
      </c>
      <c r="N76" s="4" t="s">
        <v>15</v>
      </c>
      <c r="O76" s="4" t="s">
        <v>15</v>
      </c>
      <c r="P76" s="4" t="s">
        <v>15</v>
      </c>
      <c r="Q76" s="4" t="s">
        <v>15</v>
      </c>
      <c r="R76" s="4" t="s">
        <v>15</v>
      </c>
      <c r="S76" s="4" t="s">
        <v>15</v>
      </c>
      <c r="T76" s="4" t="s">
        <v>15</v>
      </c>
      <c r="U76" s="4" t="s">
        <v>15</v>
      </c>
      <c r="V76" s="4" t="s">
        <v>15</v>
      </c>
      <c r="W76" s="14"/>
    </row>
    <row r="77" spans="1:23" ht="102">
      <c r="A77" s="29"/>
      <c r="B77" s="38"/>
      <c r="C77" s="29"/>
      <c r="D77" s="29"/>
      <c r="E77" s="35"/>
      <c r="F77" s="5" t="s">
        <v>18</v>
      </c>
      <c r="G77" s="11">
        <f>G80+G83+G86+G89+G95+G92+G98+G101</f>
        <v>12418962.719999999</v>
      </c>
      <c r="H77" s="11">
        <f>H80+H83+H86+H89+H92+H95+H98+H101</f>
        <v>1658779.4</v>
      </c>
      <c r="I77" s="11">
        <f t="shared" ref="I77:M77" si="46">I80+I83+I86+I89+I92+I95+I98+I101</f>
        <v>3163353.2800000003</v>
      </c>
      <c r="J77" s="20">
        <f t="shared" si="46"/>
        <v>3965035.04</v>
      </c>
      <c r="K77" s="11">
        <f t="shared" si="46"/>
        <v>2344375</v>
      </c>
      <c r="L77" s="11">
        <f t="shared" si="46"/>
        <v>635680</v>
      </c>
      <c r="M77" s="11">
        <f t="shared" si="46"/>
        <v>651740</v>
      </c>
      <c r="N77" s="4" t="s">
        <v>15</v>
      </c>
      <c r="O77" s="4" t="s">
        <v>15</v>
      </c>
      <c r="P77" s="4" t="s">
        <v>15</v>
      </c>
      <c r="Q77" s="4" t="s">
        <v>15</v>
      </c>
      <c r="R77" s="4" t="s">
        <v>15</v>
      </c>
      <c r="S77" s="4" t="s">
        <v>15</v>
      </c>
      <c r="T77" s="4" t="s">
        <v>15</v>
      </c>
      <c r="U77" s="4" t="s">
        <v>15</v>
      </c>
      <c r="V77" s="4" t="s">
        <v>15</v>
      </c>
    </row>
    <row r="78" spans="1:23" ht="63.75">
      <c r="A78" s="30"/>
      <c r="B78" s="39"/>
      <c r="C78" s="30"/>
      <c r="D78" s="30"/>
      <c r="E78" s="36"/>
      <c r="F78" s="5" t="s">
        <v>19</v>
      </c>
      <c r="G78" s="11">
        <f>G81+G84+G87+G90+G96+G93+G99+G102</f>
        <v>9429824.6999999993</v>
      </c>
      <c r="H78" s="11">
        <f>H81+H84+H87+H90+H93+H96+H99+H102</f>
        <v>2380773.84</v>
      </c>
      <c r="I78" s="11">
        <f t="shared" ref="I78:M78" si="47">I81+I84+I87+I90+I93+I96+I99+I102</f>
        <v>0</v>
      </c>
      <c r="J78" s="20">
        <f t="shared" si="47"/>
        <v>7049050.8600000003</v>
      </c>
      <c r="K78" s="11">
        <f t="shared" si="47"/>
        <v>0</v>
      </c>
      <c r="L78" s="11">
        <f t="shared" si="47"/>
        <v>0</v>
      </c>
      <c r="M78" s="11">
        <f t="shared" si="47"/>
        <v>0</v>
      </c>
      <c r="N78" s="4" t="s">
        <v>15</v>
      </c>
      <c r="O78" s="4" t="s">
        <v>15</v>
      </c>
      <c r="P78" s="4" t="s">
        <v>15</v>
      </c>
      <c r="Q78" s="4" t="s">
        <v>15</v>
      </c>
      <c r="R78" s="4" t="s">
        <v>15</v>
      </c>
      <c r="S78" s="4" t="s">
        <v>15</v>
      </c>
      <c r="T78" s="4" t="s">
        <v>15</v>
      </c>
      <c r="U78" s="4" t="s">
        <v>15</v>
      </c>
      <c r="V78" s="4" t="s">
        <v>15</v>
      </c>
    </row>
    <row r="79" spans="1:23" ht="38.25">
      <c r="A79" s="28"/>
      <c r="B79" s="37" t="s">
        <v>54</v>
      </c>
      <c r="C79" s="28">
        <v>2014</v>
      </c>
      <c r="D79" s="28">
        <v>2019</v>
      </c>
      <c r="E79" s="34" t="s">
        <v>16</v>
      </c>
      <c r="F79" s="5" t="s">
        <v>17</v>
      </c>
      <c r="G79" s="11">
        <f>H79+I79+J79+K79+L79+M79</f>
        <v>6562991.1799999997</v>
      </c>
      <c r="H79" s="11">
        <f>H80+H81</f>
        <v>1218329.3999999999</v>
      </c>
      <c r="I79" s="11">
        <f t="shared" ref="I79:M79" si="48">I80+I81</f>
        <v>1123771.28</v>
      </c>
      <c r="J79" s="20">
        <f t="shared" si="48"/>
        <v>1705762.5</v>
      </c>
      <c r="K79" s="11">
        <f t="shared" si="48"/>
        <v>1492608</v>
      </c>
      <c r="L79" s="11">
        <f t="shared" si="48"/>
        <v>505180</v>
      </c>
      <c r="M79" s="11">
        <f t="shared" si="48"/>
        <v>517340</v>
      </c>
      <c r="N79" s="4"/>
      <c r="O79" s="4"/>
      <c r="P79" s="4"/>
      <c r="Q79" s="4"/>
      <c r="R79" s="4"/>
      <c r="S79" s="4"/>
      <c r="T79" s="4"/>
      <c r="U79" s="4"/>
      <c r="V79" s="4"/>
      <c r="W79" s="14"/>
    </row>
    <row r="80" spans="1:23" ht="102">
      <c r="A80" s="29"/>
      <c r="B80" s="38"/>
      <c r="C80" s="29"/>
      <c r="D80" s="29"/>
      <c r="E80" s="35"/>
      <c r="F80" s="5" t="s">
        <v>18</v>
      </c>
      <c r="G80" s="11">
        <f t="shared" ref="G80:G81" si="49">H80+I80+J80+K80+L80+M80</f>
        <v>6562991.1799999997</v>
      </c>
      <c r="H80" s="11">
        <v>1218329.3999999999</v>
      </c>
      <c r="I80" s="11">
        <v>1123771.28</v>
      </c>
      <c r="J80" s="20">
        <v>1705762.5</v>
      </c>
      <c r="K80" s="11">
        <v>1492608</v>
      </c>
      <c r="L80" s="11">
        <v>505180</v>
      </c>
      <c r="M80" s="11">
        <v>517340</v>
      </c>
      <c r="N80" s="4"/>
      <c r="O80" s="4"/>
      <c r="P80" s="4"/>
      <c r="Q80" s="4"/>
      <c r="R80" s="4"/>
      <c r="S80" s="4"/>
      <c r="T80" s="4"/>
      <c r="U80" s="4"/>
      <c r="V80" s="4"/>
    </row>
    <row r="81" spans="1:23" ht="63.75">
      <c r="A81" s="30"/>
      <c r="B81" s="39"/>
      <c r="C81" s="30"/>
      <c r="D81" s="30"/>
      <c r="E81" s="36"/>
      <c r="F81" s="5" t="s">
        <v>19</v>
      </c>
      <c r="G81" s="11">
        <f t="shared" si="49"/>
        <v>0</v>
      </c>
      <c r="H81" s="11"/>
      <c r="I81" s="11"/>
      <c r="J81" s="20"/>
      <c r="K81" s="11"/>
      <c r="L81" s="11"/>
      <c r="M81" s="11"/>
      <c r="N81" s="4"/>
      <c r="O81" s="4"/>
      <c r="P81" s="4"/>
      <c r="Q81" s="4"/>
      <c r="R81" s="4"/>
      <c r="S81" s="4"/>
      <c r="T81" s="4"/>
      <c r="U81" s="4"/>
      <c r="V81" s="4"/>
    </row>
    <row r="82" spans="1:23" ht="38.25">
      <c r="A82" s="28"/>
      <c r="B82" s="37" t="s">
        <v>55</v>
      </c>
      <c r="C82" s="28">
        <v>2014</v>
      </c>
      <c r="D82" s="28">
        <v>2019</v>
      </c>
      <c r="E82" s="34" t="s">
        <v>16</v>
      </c>
      <c r="F82" s="5" t="s">
        <v>17</v>
      </c>
      <c r="G82" s="11">
        <f>H82+I82+J82+K82+L82+M82</f>
        <v>4567693.96</v>
      </c>
      <c r="H82" s="11">
        <f>H83+H84</f>
        <v>0</v>
      </c>
      <c r="I82" s="11">
        <f t="shared" ref="I82:M82" si="50">I83+I84</f>
        <v>1928282</v>
      </c>
      <c r="J82" s="20">
        <f t="shared" si="50"/>
        <v>1857944.96</v>
      </c>
      <c r="K82" s="11">
        <f t="shared" si="50"/>
        <v>781467</v>
      </c>
      <c r="L82" s="11">
        <f t="shared" si="50"/>
        <v>0</v>
      </c>
      <c r="M82" s="11">
        <f t="shared" si="50"/>
        <v>0</v>
      </c>
      <c r="N82" s="4"/>
      <c r="O82" s="4"/>
      <c r="P82" s="4"/>
      <c r="Q82" s="4"/>
      <c r="R82" s="4"/>
      <c r="S82" s="4"/>
      <c r="T82" s="4"/>
      <c r="U82" s="4"/>
      <c r="V82" s="4"/>
      <c r="W82" s="14"/>
    </row>
    <row r="83" spans="1:23" ht="102">
      <c r="A83" s="29"/>
      <c r="B83" s="38"/>
      <c r="C83" s="29"/>
      <c r="D83" s="29"/>
      <c r="E83" s="35"/>
      <c r="F83" s="5" t="s">
        <v>18</v>
      </c>
      <c r="G83" s="11">
        <f t="shared" ref="G83:G84" si="51">H83+I83+J83+K83+L83+M83</f>
        <v>4567693.96</v>
      </c>
      <c r="H83" s="11"/>
      <c r="I83" s="11">
        <v>1928282</v>
      </c>
      <c r="J83" s="20">
        <v>1857944.96</v>
      </c>
      <c r="K83" s="11">
        <v>781467</v>
      </c>
      <c r="L83" s="11"/>
      <c r="M83" s="11"/>
      <c r="N83" s="4"/>
      <c r="O83" s="4"/>
      <c r="P83" s="4"/>
      <c r="Q83" s="4"/>
      <c r="R83" s="4"/>
      <c r="S83" s="4"/>
      <c r="T83" s="4"/>
      <c r="U83" s="4"/>
      <c r="V83" s="4"/>
    </row>
    <row r="84" spans="1:23" ht="63.75">
      <c r="A84" s="30"/>
      <c r="B84" s="39"/>
      <c r="C84" s="30"/>
      <c r="D84" s="30"/>
      <c r="E84" s="36"/>
      <c r="F84" s="5" t="s">
        <v>19</v>
      </c>
      <c r="G84" s="11">
        <f t="shared" si="51"/>
        <v>0</v>
      </c>
      <c r="H84" s="11"/>
      <c r="I84" s="11"/>
      <c r="J84" s="20"/>
      <c r="K84" s="11"/>
      <c r="L84" s="11"/>
      <c r="M84" s="11"/>
      <c r="N84" s="4"/>
      <c r="O84" s="4"/>
      <c r="P84" s="4"/>
      <c r="Q84" s="4"/>
      <c r="R84" s="4"/>
      <c r="S84" s="4"/>
      <c r="T84" s="4"/>
      <c r="U84" s="4"/>
      <c r="V84" s="4"/>
    </row>
    <row r="85" spans="1:23" ht="38.25">
      <c r="A85" s="28"/>
      <c r="B85" s="37" t="s">
        <v>56</v>
      </c>
      <c r="C85" s="28">
        <v>2014</v>
      </c>
      <c r="D85" s="28">
        <v>2019</v>
      </c>
      <c r="E85" s="34" t="s">
        <v>16</v>
      </c>
      <c r="F85" s="5" t="s">
        <v>17</v>
      </c>
      <c r="G85" s="11">
        <f>H85+I85+J85+K85+L85+M85</f>
        <v>491575.03999999998</v>
      </c>
      <c r="H85" s="11">
        <f>H86+H87</f>
        <v>25000</v>
      </c>
      <c r="I85" s="11">
        <f t="shared" ref="I85:M85" si="52">I86+I87</f>
        <v>111300</v>
      </c>
      <c r="J85" s="20">
        <f t="shared" si="52"/>
        <v>102275.04</v>
      </c>
      <c r="K85" s="11">
        <f t="shared" si="52"/>
        <v>70300</v>
      </c>
      <c r="L85" s="11">
        <f t="shared" si="52"/>
        <v>90000</v>
      </c>
      <c r="M85" s="11">
        <f t="shared" si="52"/>
        <v>92700</v>
      </c>
      <c r="N85" s="4" t="s">
        <v>15</v>
      </c>
      <c r="O85" s="4" t="s">
        <v>15</v>
      </c>
      <c r="P85" s="4" t="s">
        <v>15</v>
      </c>
      <c r="Q85" s="4" t="s">
        <v>15</v>
      </c>
      <c r="R85" s="4" t="s">
        <v>15</v>
      </c>
      <c r="S85" s="4" t="s">
        <v>15</v>
      </c>
      <c r="T85" s="4" t="s">
        <v>15</v>
      </c>
      <c r="U85" s="4" t="s">
        <v>15</v>
      </c>
      <c r="V85" s="4" t="s">
        <v>15</v>
      </c>
      <c r="W85" s="14"/>
    </row>
    <row r="86" spans="1:23" ht="102">
      <c r="A86" s="29"/>
      <c r="B86" s="38"/>
      <c r="C86" s="29"/>
      <c r="D86" s="29"/>
      <c r="E86" s="35"/>
      <c r="F86" s="5" t="s">
        <v>18</v>
      </c>
      <c r="G86" s="11">
        <f t="shared" ref="G86:G87" si="53">H86+I86+J86+K86+L86+M86</f>
        <v>491575.03999999998</v>
      </c>
      <c r="H86" s="11">
        <v>25000</v>
      </c>
      <c r="I86" s="11">
        <v>111300</v>
      </c>
      <c r="J86" s="20">
        <v>102275.04</v>
      </c>
      <c r="K86" s="11">
        <v>70300</v>
      </c>
      <c r="L86" s="11">
        <v>90000</v>
      </c>
      <c r="M86" s="11">
        <v>92700</v>
      </c>
      <c r="N86" s="4" t="s">
        <v>15</v>
      </c>
      <c r="O86" s="4" t="s">
        <v>15</v>
      </c>
      <c r="P86" s="4" t="s">
        <v>15</v>
      </c>
      <c r="Q86" s="4" t="s">
        <v>15</v>
      </c>
      <c r="R86" s="4" t="s">
        <v>15</v>
      </c>
      <c r="S86" s="4" t="s">
        <v>15</v>
      </c>
      <c r="T86" s="4" t="s">
        <v>15</v>
      </c>
      <c r="U86" s="4" t="s">
        <v>15</v>
      </c>
      <c r="V86" s="4" t="s">
        <v>15</v>
      </c>
    </row>
    <row r="87" spans="1:23" ht="63.75">
      <c r="A87" s="30"/>
      <c r="B87" s="39"/>
      <c r="C87" s="30"/>
      <c r="D87" s="30"/>
      <c r="E87" s="36"/>
      <c r="F87" s="5" t="s">
        <v>19</v>
      </c>
      <c r="G87" s="11">
        <f t="shared" si="53"/>
        <v>0</v>
      </c>
      <c r="H87" s="11"/>
      <c r="I87" s="11"/>
      <c r="J87" s="20"/>
      <c r="K87" s="11"/>
      <c r="L87" s="11"/>
      <c r="M87" s="11"/>
      <c r="N87" s="4" t="s">
        <v>15</v>
      </c>
      <c r="O87" s="4" t="s">
        <v>15</v>
      </c>
      <c r="P87" s="4" t="s">
        <v>15</v>
      </c>
      <c r="Q87" s="4" t="s">
        <v>15</v>
      </c>
      <c r="R87" s="4" t="s">
        <v>15</v>
      </c>
      <c r="S87" s="4" t="s">
        <v>15</v>
      </c>
      <c r="T87" s="4" t="s">
        <v>15</v>
      </c>
      <c r="U87" s="4" t="s">
        <v>15</v>
      </c>
      <c r="V87" s="4" t="s">
        <v>15</v>
      </c>
    </row>
    <row r="88" spans="1:23" ht="38.25">
      <c r="A88" s="28"/>
      <c r="B88" s="37" t="s">
        <v>57</v>
      </c>
      <c r="C88" s="28">
        <v>2014</v>
      </c>
      <c r="D88" s="28">
        <v>2019</v>
      </c>
      <c r="E88" s="34" t="s">
        <v>16</v>
      </c>
      <c r="F88" s="5" t="s">
        <v>17</v>
      </c>
      <c r="G88" s="11">
        <f>H88+I88+J88+K88+L88+M88</f>
        <v>82200</v>
      </c>
      <c r="H88" s="11">
        <f>H89+H90</f>
        <v>0</v>
      </c>
      <c r="I88" s="11">
        <f t="shared" ref="I88:M88" si="54">I89+I90</f>
        <v>0</v>
      </c>
      <c r="J88" s="20">
        <f t="shared" si="54"/>
        <v>0</v>
      </c>
      <c r="K88" s="11">
        <f t="shared" si="54"/>
        <v>0</v>
      </c>
      <c r="L88" s="11">
        <f t="shared" si="54"/>
        <v>40500</v>
      </c>
      <c r="M88" s="11">
        <f t="shared" si="54"/>
        <v>41700</v>
      </c>
      <c r="N88" s="4"/>
      <c r="O88" s="4"/>
      <c r="P88" s="4"/>
      <c r="Q88" s="4"/>
      <c r="R88" s="4"/>
      <c r="S88" s="4"/>
      <c r="T88" s="4"/>
      <c r="U88" s="4"/>
      <c r="V88" s="4"/>
    </row>
    <row r="89" spans="1:23" ht="102">
      <c r="A89" s="29"/>
      <c r="B89" s="38"/>
      <c r="C89" s="29"/>
      <c r="D89" s="29"/>
      <c r="E89" s="35"/>
      <c r="F89" s="5" t="s">
        <v>18</v>
      </c>
      <c r="G89" s="11">
        <f t="shared" ref="G89:G90" si="55">H89+I89+J89+K89+L89+M89</f>
        <v>82200</v>
      </c>
      <c r="H89" s="11"/>
      <c r="I89" s="11"/>
      <c r="J89" s="20"/>
      <c r="K89" s="11"/>
      <c r="L89" s="11">
        <v>40500</v>
      </c>
      <c r="M89" s="11">
        <v>41700</v>
      </c>
      <c r="N89" s="4"/>
      <c r="O89" s="4"/>
      <c r="P89" s="4"/>
      <c r="Q89" s="4"/>
      <c r="R89" s="4"/>
      <c r="S89" s="4"/>
      <c r="T89" s="4"/>
      <c r="U89" s="4"/>
      <c r="V89" s="4"/>
    </row>
    <row r="90" spans="1:23" ht="63.75">
      <c r="A90" s="30"/>
      <c r="B90" s="39"/>
      <c r="C90" s="30"/>
      <c r="D90" s="30"/>
      <c r="E90" s="36"/>
      <c r="F90" s="5" t="s">
        <v>19</v>
      </c>
      <c r="G90" s="11">
        <f t="shared" si="55"/>
        <v>0</v>
      </c>
      <c r="H90" s="11"/>
      <c r="I90" s="11"/>
      <c r="J90" s="20"/>
      <c r="K90" s="11"/>
      <c r="L90" s="11"/>
      <c r="M90" s="11"/>
      <c r="N90" s="4"/>
      <c r="O90" s="4"/>
      <c r="P90" s="4"/>
      <c r="Q90" s="4"/>
      <c r="R90" s="4"/>
      <c r="S90" s="4"/>
      <c r="T90" s="4"/>
      <c r="U90" s="4"/>
      <c r="V90" s="4"/>
    </row>
    <row r="91" spans="1:23" ht="38.25">
      <c r="A91" s="28"/>
      <c r="B91" s="37" t="s">
        <v>58</v>
      </c>
      <c r="C91" s="28">
        <v>2014</v>
      </c>
      <c r="D91" s="28">
        <v>2019</v>
      </c>
      <c r="E91" s="34" t="s">
        <v>16</v>
      </c>
      <c r="F91" s="5" t="s">
        <v>17</v>
      </c>
      <c r="G91" s="11">
        <f>H91+I91+J91+K91+L91+M91</f>
        <v>415450</v>
      </c>
      <c r="H91" s="11">
        <f>H92+H93</f>
        <v>415450</v>
      </c>
      <c r="I91" s="11">
        <f t="shared" ref="I91:M91" si="56">I92+I93</f>
        <v>0</v>
      </c>
      <c r="J91" s="20">
        <f t="shared" si="56"/>
        <v>0</v>
      </c>
      <c r="K91" s="11">
        <f t="shared" si="56"/>
        <v>0</v>
      </c>
      <c r="L91" s="11">
        <f t="shared" si="56"/>
        <v>0</v>
      </c>
      <c r="M91" s="11">
        <f t="shared" si="56"/>
        <v>0</v>
      </c>
      <c r="N91" s="4" t="s">
        <v>15</v>
      </c>
      <c r="O91" s="4" t="s">
        <v>15</v>
      </c>
      <c r="P91" s="4" t="s">
        <v>15</v>
      </c>
      <c r="Q91" s="4" t="s">
        <v>15</v>
      </c>
      <c r="R91" s="4" t="s">
        <v>15</v>
      </c>
      <c r="S91" s="4" t="s">
        <v>15</v>
      </c>
      <c r="T91" s="4" t="s">
        <v>15</v>
      </c>
      <c r="U91" s="4" t="s">
        <v>15</v>
      </c>
      <c r="V91" s="4" t="s">
        <v>15</v>
      </c>
    </row>
    <row r="92" spans="1:23" ht="102">
      <c r="A92" s="29"/>
      <c r="B92" s="38"/>
      <c r="C92" s="29"/>
      <c r="D92" s="29"/>
      <c r="E92" s="35"/>
      <c r="F92" s="5" t="s">
        <v>18</v>
      </c>
      <c r="G92" s="11">
        <f>H92+I92+J92+K92+L92+M92</f>
        <v>415450</v>
      </c>
      <c r="H92" s="11">
        <v>415450</v>
      </c>
      <c r="I92" s="11"/>
      <c r="J92" s="20"/>
      <c r="K92" s="11"/>
      <c r="L92" s="11"/>
      <c r="M92" s="11"/>
      <c r="N92" s="4" t="s">
        <v>15</v>
      </c>
      <c r="O92" s="4" t="s">
        <v>15</v>
      </c>
      <c r="P92" s="4" t="s">
        <v>15</v>
      </c>
      <c r="Q92" s="4" t="s">
        <v>15</v>
      </c>
      <c r="R92" s="4" t="s">
        <v>15</v>
      </c>
      <c r="S92" s="4" t="s">
        <v>15</v>
      </c>
      <c r="T92" s="4" t="s">
        <v>15</v>
      </c>
      <c r="U92" s="4" t="s">
        <v>15</v>
      </c>
      <c r="V92" s="4" t="s">
        <v>15</v>
      </c>
    </row>
    <row r="93" spans="1:23" ht="63.75">
      <c r="A93" s="30"/>
      <c r="B93" s="39"/>
      <c r="C93" s="30"/>
      <c r="D93" s="30"/>
      <c r="E93" s="36"/>
      <c r="F93" s="5" t="s">
        <v>19</v>
      </c>
      <c r="G93" s="11">
        <f>H93+I93+J93+K93+L93+M93</f>
        <v>0</v>
      </c>
      <c r="H93" s="11"/>
      <c r="I93" s="11"/>
      <c r="J93" s="20"/>
      <c r="K93" s="11"/>
      <c r="L93" s="11"/>
      <c r="M93" s="11"/>
      <c r="N93" s="4" t="s">
        <v>15</v>
      </c>
      <c r="O93" s="4" t="s">
        <v>15</v>
      </c>
      <c r="P93" s="4" t="s">
        <v>15</v>
      </c>
      <c r="Q93" s="4" t="s">
        <v>15</v>
      </c>
      <c r="R93" s="4" t="s">
        <v>15</v>
      </c>
      <c r="S93" s="4" t="s">
        <v>15</v>
      </c>
      <c r="T93" s="4" t="s">
        <v>15</v>
      </c>
      <c r="U93" s="4" t="s">
        <v>15</v>
      </c>
      <c r="V93" s="4" t="s">
        <v>15</v>
      </c>
    </row>
    <row r="94" spans="1:23" ht="38.25">
      <c r="A94" s="28"/>
      <c r="B94" s="37" t="s">
        <v>59</v>
      </c>
      <c r="C94" s="28">
        <v>2014</v>
      </c>
      <c r="D94" s="28">
        <v>2019</v>
      </c>
      <c r="E94" s="34" t="s">
        <v>16</v>
      </c>
      <c r="F94" s="5" t="s">
        <v>17</v>
      </c>
      <c r="G94" s="11">
        <f>H94+I94+J94+K94+L94+M94</f>
        <v>2380773.84</v>
      </c>
      <c r="H94" s="11">
        <f>H95+H96</f>
        <v>2380773.84</v>
      </c>
      <c r="I94" s="11">
        <f t="shared" ref="I94:M94" si="57">I95+I96</f>
        <v>0</v>
      </c>
      <c r="J94" s="20">
        <f t="shared" si="57"/>
        <v>0</v>
      </c>
      <c r="K94" s="11">
        <f t="shared" si="57"/>
        <v>0</v>
      </c>
      <c r="L94" s="11">
        <f t="shared" si="57"/>
        <v>0</v>
      </c>
      <c r="M94" s="11">
        <f t="shared" si="57"/>
        <v>0</v>
      </c>
      <c r="N94" s="4"/>
      <c r="O94" s="4"/>
      <c r="P94" s="4"/>
      <c r="Q94" s="4"/>
      <c r="R94" s="4"/>
      <c r="S94" s="4"/>
      <c r="T94" s="4"/>
      <c r="U94" s="4"/>
      <c r="V94" s="4"/>
    </row>
    <row r="95" spans="1:23" ht="102">
      <c r="A95" s="29"/>
      <c r="B95" s="38"/>
      <c r="C95" s="29"/>
      <c r="D95" s="29"/>
      <c r="E95" s="35"/>
      <c r="F95" s="5" t="s">
        <v>18</v>
      </c>
      <c r="G95" s="11">
        <f t="shared" ref="G95:G96" si="58">H95+I95+J95+K95+L95+M95</f>
        <v>0</v>
      </c>
      <c r="H95" s="11"/>
      <c r="I95" s="11"/>
      <c r="J95" s="20"/>
      <c r="K95" s="11"/>
      <c r="L95" s="11"/>
      <c r="M95" s="11"/>
      <c r="N95" s="4"/>
      <c r="O95" s="4"/>
      <c r="P95" s="4"/>
      <c r="Q95" s="4"/>
      <c r="R95" s="4"/>
      <c r="S95" s="4"/>
      <c r="T95" s="4"/>
      <c r="U95" s="4"/>
      <c r="V95" s="4"/>
    </row>
    <row r="96" spans="1:23" ht="63.75">
      <c r="A96" s="30"/>
      <c r="B96" s="39"/>
      <c r="C96" s="30"/>
      <c r="D96" s="30"/>
      <c r="E96" s="36"/>
      <c r="F96" s="5" t="s">
        <v>19</v>
      </c>
      <c r="G96" s="11">
        <f t="shared" si="58"/>
        <v>2380773.84</v>
      </c>
      <c r="H96" s="11">
        <v>2380773.84</v>
      </c>
      <c r="I96" s="11"/>
      <c r="J96" s="20"/>
      <c r="K96" s="11"/>
      <c r="L96" s="11"/>
      <c r="M96" s="11"/>
      <c r="N96" s="4"/>
      <c r="O96" s="4"/>
      <c r="P96" s="4"/>
      <c r="Q96" s="4"/>
      <c r="R96" s="4"/>
      <c r="S96" s="4"/>
      <c r="T96" s="4"/>
      <c r="U96" s="4"/>
      <c r="V96" s="4"/>
    </row>
    <row r="97" spans="1:23" ht="38.25">
      <c r="A97" s="28"/>
      <c r="B97" s="37" t="s">
        <v>101</v>
      </c>
      <c r="C97" s="28">
        <v>2014</v>
      </c>
      <c r="D97" s="28">
        <v>2019</v>
      </c>
      <c r="E97" s="34" t="s">
        <v>16</v>
      </c>
      <c r="F97" s="5" t="s">
        <v>17</v>
      </c>
      <c r="G97" s="11">
        <f>H97+I97+J97+K97+L97+M97</f>
        <v>5848103.4000000004</v>
      </c>
      <c r="H97" s="11">
        <f>H98+H99</f>
        <v>0</v>
      </c>
      <c r="I97" s="11">
        <f t="shared" ref="I97:M97" si="59">I98+I99</f>
        <v>0</v>
      </c>
      <c r="J97" s="20">
        <f t="shared" si="59"/>
        <v>5848103.4000000004</v>
      </c>
      <c r="K97" s="11">
        <f t="shared" si="59"/>
        <v>0</v>
      </c>
      <c r="L97" s="11">
        <f t="shared" si="59"/>
        <v>0</v>
      </c>
      <c r="M97" s="11">
        <f t="shared" si="59"/>
        <v>0</v>
      </c>
      <c r="N97" s="4"/>
      <c r="O97" s="4"/>
      <c r="P97" s="4"/>
      <c r="Q97" s="4"/>
      <c r="R97" s="4"/>
      <c r="S97" s="4"/>
      <c r="T97" s="4"/>
      <c r="U97" s="4"/>
      <c r="V97" s="4"/>
    </row>
    <row r="98" spans="1:23" ht="102">
      <c r="A98" s="29"/>
      <c r="B98" s="38"/>
      <c r="C98" s="29"/>
      <c r="D98" s="29"/>
      <c r="E98" s="35"/>
      <c r="F98" s="5" t="s">
        <v>18</v>
      </c>
      <c r="G98" s="11">
        <f t="shared" ref="G98:G99" si="60">H98+I98+J98+K98+L98+M98</f>
        <v>299052.53999999998</v>
      </c>
      <c r="H98" s="11">
        <v>0</v>
      </c>
      <c r="I98" s="11">
        <v>0</v>
      </c>
      <c r="J98" s="20">
        <v>299052.53999999998</v>
      </c>
      <c r="K98" s="11">
        <v>0</v>
      </c>
      <c r="L98" s="11">
        <v>0</v>
      </c>
      <c r="M98" s="11">
        <v>0</v>
      </c>
      <c r="N98" s="4"/>
      <c r="O98" s="4"/>
      <c r="P98" s="4"/>
      <c r="Q98" s="4"/>
      <c r="R98" s="4"/>
      <c r="S98" s="4"/>
      <c r="T98" s="4"/>
      <c r="U98" s="4"/>
      <c r="V98" s="4"/>
    </row>
    <row r="99" spans="1:23" ht="63.75">
      <c r="A99" s="30"/>
      <c r="B99" s="39"/>
      <c r="C99" s="30"/>
      <c r="D99" s="30"/>
      <c r="E99" s="36"/>
      <c r="F99" s="5" t="s">
        <v>19</v>
      </c>
      <c r="G99" s="11">
        <f t="shared" si="60"/>
        <v>5549050.8600000003</v>
      </c>
      <c r="H99" s="11">
        <v>0</v>
      </c>
      <c r="I99" s="11">
        <v>0</v>
      </c>
      <c r="J99" s="20">
        <v>5549050.8600000003</v>
      </c>
      <c r="K99" s="11">
        <v>0</v>
      </c>
      <c r="L99" s="11">
        <v>0</v>
      </c>
      <c r="M99" s="11">
        <v>0</v>
      </c>
      <c r="N99" s="4"/>
      <c r="O99" s="4"/>
      <c r="P99" s="4"/>
      <c r="Q99" s="4"/>
      <c r="R99" s="4"/>
      <c r="S99" s="4"/>
      <c r="T99" s="4"/>
      <c r="U99" s="4"/>
      <c r="V99" s="4"/>
    </row>
    <row r="100" spans="1:23" ht="38.25">
      <c r="A100" s="28"/>
      <c r="B100" s="37" t="s">
        <v>102</v>
      </c>
      <c r="C100" s="28">
        <v>2014</v>
      </c>
      <c r="D100" s="28">
        <v>2019</v>
      </c>
      <c r="E100" s="34" t="s">
        <v>16</v>
      </c>
      <c r="F100" s="5" t="s">
        <v>17</v>
      </c>
      <c r="G100" s="11">
        <f>H100+I100+J100+K100+L100+M100</f>
        <v>1500000</v>
      </c>
      <c r="H100" s="11">
        <f>H101+H102</f>
        <v>0</v>
      </c>
      <c r="I100" s="11">
        <f t="shared" ref="I100:M100" si="61">I101+I102</f>
        <v>0</v>
      </c>
      <c r="J100" s="20">
        <f t="shared" si="61"/>
        <v>1500000</v>
      </c>
      <c r="K100" s="11">
        <f t="shared" si="61"/>
        <v>0</v>
      </c>
      <c r="L100" s="11">
        <f t="shared" si="61"/>
        <v>0</v>
      </c>
      <c r="M100" s="11">
        <f t="shared" si="61"/>
        <v>0</v>
      </c>
      <c r="N100" s="4"/>
      <c r="O100" s="4"/>
      <c r="P100" s="4"/>
      <c r="Q100" s="4"/>
      <c r="R100" s="4"/>
      <c r="S100" s="4"/>
      <c r="T100" s="4"/>
      <c r="U100" s="4"/>
      <c r="V100" s="4"/>
    </row>
    <row r="101" spans="1:23" ht="102">
      <c r="A101" s="29"/>
      <c r="B101" s="38"/>
      <c r="C101" s="29"/>
      <c r="D101" s="29"/>
      <c r="E101" s="35"/>
      <c r="F101" s="5" t="s">
        <v>18</v>
      </c>
      <c r="G101" s="11">
        <f t="shared" ref="G101:G102" si="62">H101+I101+J101+K101+L101+M101</f>
        <v>0</v>
      </c>
      <c r="H101" s="11">
        <v>0</v>
      </c>
      <c r="I101" s="11">
        <v>0</v>
      </c>
      <c r="J101" s="20">
        <v>0</v>
      </c>
      <c r="K101" s="11">
        <v>0</v>
      </c>
      <c r="L101" s="11">
        <v>0</v>
      </c>
      <c r="M101" s="11">
        <v>0</v>
      </c>
      <c r="N101" s="4"/>
      <c r="O101" s="4"/>
      <c r="P101" s="4"/>
      <c r="Q101" s="4"/>
      <c r="R101" s="4"/>
      <c r="S101" s="4"/>
      <c r="T101" s="4"/>
      <c r="U101" s="4"/>
      <c r="V101" s="4"/>
    </row>
    <row r="102" spans="1:23" ht="63.75">
      <c r="A102" s="30"/>
      <c r="B102" s="39"/>
      <c r="C102" s="30"/>
      <c r="D102" s="30"/>
      <c r="E102" s="36"/>
      <c r="F102" s="5" t="s">
        <v>19</v>
      </c>
      <c r="G102" s="11">
        <f t="shared" si="62"/>
        <v>1500000</v>
      </c>
      <c r="H102" s="11">
        <v>0</v>
      </c>
      <c r="I102" s="11">
        <v>0</v>
      </c>
      <c r="J102" s="20">
        <v>1500000</v>
      </c>
      <c r="K102" s="11">
        <v>0</v>
      </c>
      <c r="L102" s="11">
        <v>0</v>
      </c>
      <c r="M102" s="11">
        <v>0</v>
      </c>
      <c r="N102" s="4"/>
      <c r="O102" s="4"/>
      <c r="P102" s="4"/>
      <c r="Q102" s="4"/>
      <c r="R102" s="4"/>
      <c r="S102" s="4"/>
      <c r="T102" s="4"/>
      <c r="U102" s="4"/>
      <c r="V102" s="4"/>
    </row>
    <row r="103" spans="1:23" ht="38.25">
      <c r="A103" s="28"/>
      <c r="B103" s="37" t="s">
        <v>60</v>
      </c>
      <c r="C103" s="28">
        <v>2014</v>
      </c>
      <c r="D103" s="28">
        <v>2019</v>
      </c>
      <c r="E103" s="34" t="s">
        <v>16</v>
      </c>
      <c r="F103" s="5" t="s">
        <v>17</v>
      </c>
      <c r="G103" s="11">
        <f>G106</f>
        <v>1404447.97</v>
      </c>
      <c r="H103" s="11">
        <f t="shared" ref="H103:M103" si="63">H106</f>
        <v>348927.97</v>
      </c>
      <c r="I103" s="11">
        <f t="shared" si="63"/>
        <v>31800</v>
      </c>
      <c r="J103" s="20">
        <f t="shared" si="63"/>
        <v>446000</v>
      </c>
      <c r="K103" s="11">
        <f t="shared" si="63"/>
        <v>437760</v>
      </c>
      <c r="L103" s="11">
        <f t="shared" si="63"/>
        <v>69390</v>
      </c>
      <c r="M103" s="11">
        <f t="shared" si="63"/>
        <v>70570</v>
      </c>
      <c r="N103" s="4"/>
      <c r="O103" s="4"/>
      <c r="P103" s="4"/>
      <c r="Q103" s="4"/>
      <c r="R103" s="4"/>
      <c r="S103" s="4"/>
      <c r="T103" s="4"/>
      <c r="U103" s="4"/>
      <c r="V103" s="4"/>
      <c r="W103" s="14"/>
    </row>
    <row r="104" spans="1:23" ht="102">
      <c r="A104" s="29"/>
      <c r="B104" s="38"/>
      <c r="C104" s="29"/>
      <c r="D104" s="29"/>
      <c r="E104" s="35"/>
      <c r="F104" s="5" t="s">
        <v>18</v>
      </c>
      <c r="G104" s="11">
        <f>G107</f>
        <v>1404447.97</v>
      </c>
      <c r="H104" s="11">
        <f t="shared" ref="H104:M104" si="64">H107</f>
        <v>348927.97</v>
      </c>
      <c r="I104" s="11">
        <f t="shared" si="64"/>
        <v>31800</v>
      </c>
      <c r="J104" s="20">
        <f t="shared" si="64"/>
        <v>446000</v>
      </c>
      <c r="K104" s="11">
        <f t="shared" si="64"/>
        <v>437760</v>
      </c>
      <c r="L104" s="11">
        <f t="shared" si="64"/>
        <v>69390</v>
      </c>
      <c r="M104" s="11">
        <f t="shared" si="64"/>
        <v>70570</v>
      </c>
      <c r="N104" s="4"/>
      <c r="O104" s="4"/>
      <c r="P104" s="4"/>
      <c r="Q104" s="4"/>
      <c r="R104" s="4"/>
      <c r="S104" s="4"/>
      <c r="T104" s="4"/>
      <c r="U104" s="4"/>
      <c r="V104" s="4"/>
    </row>
    <row r="105" spans="1:23" ht="63.75">
      <c r="A105" s="30"/>
      <c r="B105" s="39"/>
      <c r="C105" s="30"/>
      <c r="D105" s="30"/>
      <c r="E105" s="36"/>
      <c r="F105" s="5" t="s">
        <v>19</v>
      </c>
      <c r="G105" s="11">
        <f>G108</f>
        <v>0</v>
      </c>
      <c r="H105" s="11">
        <f t="shared" ref="H105:M105" si="65">H108</f>
        <v>0</v>
      </c>
      <c r="I105" s="11">
        <f t="shared" si="65"/>
        <v>0</v>
      </c>
      <c r="J105" s="20">
        <f t="shared" si="65"/>
        <v>0</v>
      </c>
      <c r="K105" s="11">
        <f t="shared" si="65"/>
        <v>0</v>
      </c>
      <c r="L105" s="11">
        <f t="shared" si="65"/>
        <v>0</v>
      </c>
      <c r="M105" s="11">
        <f t="shared" si="65"/>
        <v>0</v>
      </c>
      <c r="N105" s="4"/>
      <c r="O105" s="4"/>
      <c r="P105" s="4"/>
      <c r="Q105" s="4"/>
      <c r="R105" s="4"/>
      <c r="S105" s="4"/>
      <c r="T105" s="4"/>
      <c r="U105" s="4"/>
      <c r="V105" s="4"/>
    </row>
    <row r="106" spans="1:23" ht="38.25">
      <c r="A106" s="28"/>
      <c r="B106" s="37" t="s">
        <v>61</v>
      </c>
      <c r="C106" s="28">
        <v>2014</v>
      </c>
      <c r="D106" s="28">
        <v>2019</v>
      </c>
      <c r="E106" s="34" t="s">
        <v>16</v>
      </c>
      <c r="F106" s="5" t="s">
        <v>17</v>
      </c>
      <c r="G106" s="11">
        <f>G109+G112</f>
        <v>1404447.97</v>
      </c>
      <c r="H106" s="11">
        <f t="shared" ref="H106:M106" si="66">H109+H112</f>
        <v>348927.97</v>
      </c>
      <c r="I106" s="11">
        <f t="shared" si="66"/>
        <v>31800</v>
      </c>
      <c r="J106" s="20">
        <f t="shared" si="66"/>
        <v>446000</v>
      </c>
      <c r="K106" s="11">
        <f t="shared" si="66"/>
        <v>437760</v>
      </c>
      <c r="L106" s="11">
        <f t="shared" si="66"/>
        <v>69390</v>
      </c>
      <c r="M106" s="11">
        <f t="shared" si="66"/>
        <v>70570</v>
      </c>
      <c r="N106" s="4"/>
      <c r="O106" s="4"/>
      <c r="P106" s="4"/>
      <c r="Q106" s="4"/>
      <c r="R106" s="4"/>
      <c r="S106" s="4"/>
      <c r="T106" s="4"/>
      <c r="U106" s="4"/>
      <c r="V106" s="4"/>
    </row>
    <row r="107" spans="1:23" ht="102">
      <c r="A107" s="29"/>
      <c r="B107" s="38"/>
      <c r="C107" s="29"/>
      <c r="D107" s="29"/>
      <c r="E107" s="35"/>
      <c r="F107" s="5" t="s">
        <v>18</v>
      </c>
      <c r="G107" s="11">
        <f>G110+G113</f>
        <v>1404447.97</v>
      </c>
      <c r="H107" s="11">
        <f t="shared" ref="H107:M107" si="67">H110+H113</f>
        <v>348927.97</v>
      </c>
      <c r="I107" s="11">
        <f t="shared" si="67"/>
        <v>31800</v>
      </c>
      <c r="J107" s="20">
        <f t="shared" si="67"/>
        <v>446000</v>
      </c>
      <c r="K107" s="11">
        <f t="shared" si="67"/>
        <v>437760</v>
      </c>
      <c r="L107" s="11">
        <f t="shared" si="67"/>
        <v>69390</v>
      </c>
      <c r="M107" s="11">
        <f t="shared" si="67"/>
        <v>70570</v>
      </c>
      <c r="N107" s="4"/>
      <c r="O107" s="4"/>
      <c r="P107" s="4"/>
      <c r="Q107" s="4"/>
      <c r="R107" s="4"/>
      <c r="S107" s="4"/>
      <c r="T107" s="4"/>
      <c r="U107" s="4"/>
      <c r="V107" s="4"/>
    </row>
    <row r="108" spans="1:23" ht="63.75">
      <c r="A108" s="30"/>
      <c r="B108" s="39"/>
      <c r="C108" s="30"/>
      <c r="D108" s="30"/>
      <c r="E108" s="36"/>
      <c r="F108" s="5" t="s">
        <v>19</v>
      </c>
      <c r="G108" s="11">
        <f>G111+G114</f>
        <v>0</v>
      </c>
      <c r="H108" s="11">
        <f t="shared" ref="H108:M108" si="68">H111+H114</f>
        <v>0</v>
      </c>
      <c r="I108" s="11">
        <f t="shared" si="68"/>
        <v>0</v>
      </c>
      <c r="J108" s="20">
        <f t="shared" si="68"/>
        <v>0</v>
      </c>
      <c r="K108" s="11">
        <f t="shared" si="68"/>
        <v>0</v>
      </c>
      <c r="L108" s="11">
        <f t="shared" si="68"/>
        <v>0</v>
      </c>
      <c r="M108" s="11">
        <f t="shared" si="68"/>
        <v>0</v>
      </c>
      <c r="N108" s="4"/>
      <c r="O108" s="4"/>
      <c r="P108" s="4"/>
      <c r="Q108" s="4"/>
      <c r="R108" s="4"/>
      <c r="S108" s="4"/>
      <c r="T108" s="4"/>
      <c r="U108" s="4"/>
      <c r="V108" s="4"/>
    </row>
    <row r="109" spans="1:23" ht="38.25">
      <c r="A109" s="28"/>
      <c r="B109" s="37" t="s">
        <v>62</v>
      </c>
      <c r="C109" s="28">
        <v>2014</v>
      </c>
      <c r="D109" s="28">
        <v>2019</v>
      </c>
      <c r="E109" s="34" t="s">
        <v>16</v>
      </c>
      <c r="F109" s="5" t="s">
        <v>17</v>
      </c>
      <c r="G109" s="11">
        <f>H109+I109+J109+K109+L109+M109</f>
        <v>430020</v>
      </c>
      <c r="H109" s="11">
        <f>H110+H111</f>
        <v>0</v>
      </c>
      <c r="I109" s="11">
        <f t="shared" ref="I109:M109" si="69">I110+I111</f>
        <v>31800</v>
      </c>
      <c r="J109" s="20">
        <f t="shared" si="69"/>
        <v>196000</v>
      </c>
      <c r="K109" s="11">
        <f t="shared" si="69"/>
        <v>62260</v>
      </c>
      <c r="L109" s="11">
        <f t="shared" si="69"/>
        <v>69390</v>
      </c>
      <c r="M109" s="11">
        <f t="shared" si="69"/>
        <v>70570</v>
      </c>
      <c r="N109" s="4"/>
      <c r="O109" s="4"/>
      <c r="P109" s="4"/>
      <c r="Q109" s="4"/>
      <c r="R109" s="4"/>
      <c r="S109" s="4"/>
      <c r="T109" s="4"/>
      <c r="U109" s="4"/>
      <c r="V109" s="4"/>
    </row>
    <row r="110" spans="1:23" ht="102">
      <c r="A110" s="29"/>
      <c r="B110" s="38"/>
      <c r="C110" s="29"/>
      <c r="D110" s="29"/>
      <c r="E110" s="35"/>
      <c r="F110" s="5" t="s">
        <v>18</v>
      </c>
      <c r="G110" s="11">
        <f t="shared" ref="G110:G111" si="70">H110+I110+J110+K110+L110+M110</f>
        <v>430020</v>
      </c>
      <c r="H110" s="11"/>
      <c r="I110" s="11">
        <v>31800</v>
      </c>
      <c r="J110" s="20">
        <v>196000</v>
      </c>
      <c r="K110" s="11">
        <v>62260</v>
      </c>
      <c r="L110" s="11">
        <v>69390</v>
      </c>
      <c r="M110" s="11">
        <v>70570</v>
      </c>
      <c r="N110" s="4"/>
      <c r="O110" s="4"/>
      <c r="P110" s="4"/>
      <c r="Q110" s="4"/>
      <c r="R110" s="4"/>
      <c r="S110" s="4"/>
      <c r="T110" s="4"/>
      <c r="U110" s="4"/>
      <c r="V110" s="4"/>
    </row>
    <row r="111" spans="1:23" ht="63.75">
      <c r="A111" s="30"/>
      <c r="B111" s="39"/>
      <c r="C111" s="30"/>
      <c r="D111" s="30"/>
      <c r="E111" s="36"/>
      <c r="F111" s="5" t="s">
        <v>19</v>
      </c>
      <c r="G111" s="11">
        <f t="shared" si="70"/>
        <v>0</v>
      </c>
      <c r="H111" s="11"/>
      <c r="I111" s="11"/>
      <c r="J111" s="20"/>
      <c r="K111" s="11"/>
      <c r="L111" s="11"/>
      <c r="M111" s="11"/>
      <c r="N111" s="4"/>
      <c r="O111" s="4"/>
      <c r="P111" s="4"/>
      <c r="Q111" s="4"/>
      <c r="R111" s="4"/>
      <c r="S111" s="4"/>
      <c r="T111" s="4"/>
      <c r="U111" s="4"/>
      <c r="V111" s="4"/>
    </row>
    <row r="112" spans="1:23" ht="38.25">
      <c r="A112" s="28"/>
      <c r="B112" s="37" t="s">
        <v>63</v>
      </c>
      <c r="C112" s="28">
        <v>2014</v>
      </c>
      <c r="D112" s="28">
        <v>2019</v>
      </c>
      <c r="E112" s="34" t="s">
        <v>16</v>
      </c>
      <c r="F112" s="5" t="s">
        <v>17</v>
      </c>
      <c r="G112" s="11">
        <f>H112+I112+J112+K112+L112+M112</f>
        <v>974427.97</v>
      </c>
      <c r="H112" s="11">
        <f>H113+H114</f>
        <v>348927.97</v>
      </c>
      <c r="I112" s="11">
        <f t="shared" ref="I112:M112" si="71">I113+I114</f>
        <v>0</v>
      </c>
      <c r="J112" s="20">
        <f t="shared" si="71"/>
        <v>250000</v>
      </c>
      <c r="K112" s="11">
        <f t="shared" si="71"/>
        <v>375500</v>
      </c>
      <c r="L112" s="11">
        <f t="shared" si="71"/>
        <v>0</v>
      </c>
      <c r="M112" s="11">
        <f t="shared" si="71"/>
        <v>0</v>
      </c>
      <c r="N112" s="4"/>
      <c r="O112" s="4"/>
      <c r="P112" s="4"/>
      <c r="Q112" s="4"/>
      <c r="R112" s="4"/>
      <c r="S112" s="4"/>
      <c r="T112" s="4"/>
      <c r="U112" s="4"/>
      <c r="V112" s="4"/>
    </row>
    <row r="113" spans="1:23" ht="102">
      <c r="A113" s="29"/>
      <c r="B113" s="38"/>
      <c r="C113" s="29"/>
      <c r="D113" s="29"/>
      <c r="E113" s="35"/>
      <c r="F113" s="5" t="s">
        <v>18</v>
      </c>
      <c r="G113" s="11">
        <f t="shared" ref="G113:G114" si="72">H113+I113+J113+K113+L113+M113</f>
        <v>974427.97</v>
      </c>
      <c r="H113" s="11">
        <v>348927.97</v>
      </c>
      <c r="I113" s="11"/>
      <c r="J113" s="20">
        <v>250000</v>
      </c>
      <c r="K113" s="11">
        <v>375500</v>
      </c>
      <c r="L113" s="11"/>
      <c r="M113" s="11"/>
      <c r="N113" s="4"/>
      <c r="O113" s="4"/>
      <c r="P113" s="4"/>
      <c r="Q113" s="4"/>
      <c r="R113" s="4"/>
      <c r="S113" s="4"/>
      <c r="T113" s="4"/>
      <c r="U113" s="4"/>
      <c r="V113" s="4"/>
    </row>
    <row r="114" spans="1:23" ht="63.75">
      <c r="A114" s="30"/>
      <c r="B114" s="39"/>
      <c r="C114" s="30"/>
      <c r="D114" s="30"/>
      <c r="E114" s="36"/>
      <c r="F114" s="5" t="s">
        <v>19</v>
      </c>
      <c r="G114" s="11">
        <f t="shared" si="72"/>
        <v>0</v>
      </c>
      <c r="H114" s="11"/>
      <c r="I114" s="11"/>
      <c r="J114" s="20"/>
      <c r="K114" s="11"/>
      <c r="L114" s="11"/>
      <c r="M114" s="11"/>
      <c r="N114" s="4"/>
      <c r="O114" s="4"/>
      <c r="P114" s="4"/>
      <c r="Q114" s="4"/>
      <c r="R114" s="4"/>
      <c r="S114" s="4"/>
      <c r="T114" s="4"/>
      <c r="U114" s="4"/>
      <c r="V114" s="4"/>
    </row>
    <row r="115" spans="1:23" ht="38.25">
      <c r="A115" s="28"/>
      <c r="B115" s="37" t="s">
        <v>64</v>
      </c>
      <c r="C115" s="28">
        <v>2014</v>
      </c>
      <c r="D115" s="28">
        <v>2019</v>
      </c>
      <c r="E115" s="34" t="s">
        <v>16</v>
      </c>
      <c r="F115" s="5" t="s">
        <v>17</v>
      </c>
      <c r="G115" s="11">
        <f>G118</f>
        <v>50546361.860000007</v>
      </c>
      <c r="H115" s="11">
        <f t="shared" ref="H115:M115" si="73">H118</f>
        <v>21261314.5</v>
      </c>
      <c r="I115" s="11">
        <f t="shared" si="73"/>
        <v>20587609.230000004</v>
      </c>
      <c r="J115" s="20">
        <f t="shared" si="73"/>
        <v>8049863.1299999999</v>
      </c>
      <c r="K115" s="11">
        <f t="shared" si="73"/>
        <v>647575</v>
      </c>
      <c r="L115" s="11">
        <f t="shared" si="73"/>
        <v>0</v>
      </c>
      <c r="M115" s="11">
        <f t="shared" si="73"/>
        <v>0</v>
      </c>
      <c r="N115" s="4"/>
      <c r="O115" s="4"/>
      <c r="P115" s="4"/>
      <c r="Q115" s="4"/>
      <c r="R115" s="4"/>
      <c r="S115" s="4"/>
      <c r="T115" s="4"/>
      <c r="U115" s="4"/>
      <c r="V115" s="4"/>
      <c r="W115" s="14"/>
    </row>
    <row r="116" spans="1:23" ht="102">
      <c r="A116" s="29"/>
      <c r="B116" s="38"/>
      <c r="C116" s="29"/>
      <c r="D116" s="29"/>
      <c r="E116" s="35"/>
      <c r="F116" s="5" t="s">
        <v>18</v>
      </c>
      <c r="G116" s="11">
        <f>G119</f>
        <v>2765268.87</v>
      </c>
      <c r="H116" s="11">
        <f t="shared" ref="H116:M116" si="74">H119</f>
        <v>924379.11</v>
      </c>
      <c r="I116" s="11">
        <f t="shared" si="74"/>
        <v>576371.5</v>
      </c>
      <c r="J116" s="20">
        <f t="shared" si="74"/>
        <v>616943.26</v>
      </c>
      <c r="K116" s="11">
        <f t="shared" si="74"/>
        <v>647575</v>
      </c>
      <c r="L116" s="11">
        <f t="shared" si="74"/>
        <v>0</v>
      </c>
      <c r="M116" s="11">
        <f t="shared" si="74"/>
        <v>0</v>
      </c>
      <c r="N116" s="4"/>
      <c r="O116" s="4"/>
      <c r="P116" s="4"/>
      <c r="Q116" s="4"/>
      <c r="R116" s="4"/>
      <c r="S116" s="4"/>
      <c r="T116" s="4"/>
      <c r="U116" s="4"/>
      <c r="V116" s="4"/>
    </row>
    <row r="117" spans="1:23" ht="63.75">
      <c r="A117" s="30"/>
      <c r="B117" s="39"/>
      <c r="C117" s="30"/>
      <c r="D117" s="30"/>
      <c r="E117" s="36"/>
      <c r="F117" s="5" t="s">
        <v>19</v>
      </c>
      <c r="G117" s="11">
        <f>G120</f>
        <v>4928610.01</v>
      </c>
      <c r="H117" s="11">
        <f t="shared" ref="H117:M117" si="75">H120</f>
        <v>0</v>
      </c>
      <c r="I117" s="11">
        <f t="shared" si="75"/>
        <v>1047612.13</v>
      </c>
      <c r="J117" s="20">
        <f t="shared" si="75"/>
        <v>3880997.88</v>
      </c>
      <c r="K117" s="11">
        <f t="shared" si="75"/>
        <v>0</v>
      </c>
      <c r="L117" s="11">
        <f t="shared" si="75"/>
        <v>0</v>
      </c>
      <c r="M117" s="11">
        <f t="shared" si="75"/>
        <v>0</v>
      </c>
      <c r="N117" s="4"/>
      <c r="O117" s="4"/>
      <c r="P117" s="4"/>
      <c r="Q117" s="4"/>
      <c r="R117" s="4"/>
      <c r="S117" s="4"/>
      <c r="T117" s="4"/>
      <c r="U117" s="4"/>
      <c r="V117" s="4"/>
    </row>
    <row r="118" spans="1:23" ht="38.25">
      <c r="A118" s="28"/>
      <c r="B118" s="37" t="s">
        <v>65</v>
      </c>
      <c r="C118" s="28">
        <v>2014</v>
      </c>
      <c r="D118" s="28">
        <v>2019</v>
      </c>
      <c r="E118" s="34" t="s">
        <v>16</v>
      </c>
      <c r="F118" s="5" t="s">
        <v>17</v>
      </c>
      <c r="G118" s="11">
        <f>G121+G124+G128</f>
        <v>50546361.860000007</v>
      </c>
      <c r="H118" s="11">
        <f>H121+H124+H128</f>
        <v>21261314.5</v>
      </c>
      <c r="I118" s="11">
        <f t="shared" ref="I118:M118" si="76">I121+I124+I128</f>
        <v>20587609.230000004</v>
      </c>
      <c r="J118" s="20">
        <f t="shared" si="76"/>
        <v>8049863.1299999999</v>
      </c>
      <c r="K118" s="11">
        <f t="shared" si="76"/>
        <v>647575</v>
      </c>
      <c r="L118" s="11">
        <f t="shared" si="76"/>
        <v>0</v>
      </c>
      <c r="M118" s="11">
        <f t="shared" si="76"/>
        <v>0</v>
      </c>
      <c r="N118" s="4"/>
      <c r="O118" s="4"/>
      <c r="P118" s="4"/>
      <c r="Q118" s="4"/>
      <c r="R118" s="4"/>
      <c r="S118" s="4"/>
      <c r="T118" s="4"/>
      <c r="U118" s="4"/>
      <c r="V118" s="4"/>
    </row>
    <row r="119" spans="1:23" ht="102">
      <c r="A119" s="29"/>
      <c r="B119" s="38"/>
      <c r="C119" s="29"/>
      <c r="D119" s="29"/>
      <c r="E119" s="35"/>
      <c r="F119" s="5" t="s">
        <v>18</v>
      </c>
      <c r="G119" s="11">
        <f>G122+G125+G129</f>
        <v>2765268.87</v>
      </c>
      <c r="H119" s="11">
        <f t="shared" ref="H119:M119" si="77">H122+H125+H129</f>
        <v>924379.11</v>
      </c>
      <c r="I119" s="11">
        <f t="shared" si="77"/>
        <v>576371.5</v>
      </c>
      <c r="J119" s="20">
        <f t="shared" si="77"/>
        <v>616943.26</v>
      </c>
      <c r="K119" s="11">
        <f t="shared" si="77"/>
        <v>647575</v>
      </c>
      <c r="L119" s="11">
        <f t="shared" si="77"/>
        <v>0</v>
      </c>
      <c r="M119" s="11">
        <f t="shared" si="77"/>
        <v>0</v>
      </c>
      <c r="N119" s="4"/>
      <c r="O119" s="4"/>
      <c r="P119" s="4"/>
      <c r="Q119" s="4"/>
      <c r="R119" s="4"/>
      <c r="S119" s="4"/>
      <c r="T119" s="4"/>
      <c r="U119" s="4"/>
      <c r="V119" s="4"/>
    </row>
    <row r="120" spans="1:23" ht="63.75">
      <c r="A120" s="30"/>
      <c r="B120" s="39"/>
      <c r="C120" s="30"/>
      <c r="D120" s="30"/>
      <c r="E120" s="36"/>
      <c r="F120" s="5" t="s">
        <v>19</v>
      </c>
      <c r="G120" s="11">
        <f>G123+G127+G130</f>
        <v>4928610.01</v>
      </c>
      <c r="H120" s="11">
        <f t="shared" ref="H120:M120" si="78">H123+H127+H130</f>
        <v>0</v>
      </c>
      <c r="I120" s="11">
        <f t="shared" si="78"/>
        <v>1047612.13</v>
      </c>
      <c r="J120" s="20">
        <f t="shared" si="78"/>
        <v>3880997.88</v>
      </c>
      <c r="K120" s="11">
        <f t="shared" si="78"/>
        <v>0</v>
      </c>
      <c r="L120" s="11">
        <f t="shared" si="78"/>
        <v>0</v>
      </c>
      <c r="M120" s="11">
        <f t="shared" si="78"/>
        <v>0</v>
      </c>
      <c r="N120" s="4"/>
      <c r="O120" s="4"/>
      <c r="P120" s="4"/>
      <c r="Q120" s="4"/>
      <c r="R120" s="4"/>
      <c r="S120" s="4"/>
      <c r="T120" s="4"/>
      <c r="U120" s="4"/>
      <c r="V120" s="4"/>
    </row>
    <row r="121" spans="1:23" ht="38.25">
      <c r="A121" s="28"/>
      <c r="B121" s="37" t="s">
        <v>66</v>
      </c>
      <c r="C121" s="28">
        <v>2014</v>
      </c>
      <c r="D121" s="28">
        <v>2019</v>
      </c>
      <c r="E121" s="34" t="s">
        <v>16</v>
      </c>
      <c r="F121" s="5" t="s">
        <v>17</v>
      </c>
      <c r="G121" s="24">
        <v>681835</v>
      </c>
      <c r="H121" s="11">
        <f>H122+H123</f>
        <v>0</v>
      </c>
      <c r="I121" s="11">
        <f t="shared" ref="I121:M121" si="79">I122+I123</f>
        <v>0</v>
      </c>
      <c r="J121" s="23">
        <f t="shared" si="79"/>
        <v>250000</v>
      </c>
      <c r="K121" s="11">
        <f t="shared" si="79"/>
        <v>431835</v>
      </c>
      <c r="L121" s="11">
        <f t="shared" si="79"/>
        <v>0</v>
      </c>
      <c r="M121" s="11">
        <f t="shared" si="79"/>
        <v>0</v>
      </c>
      <c r="N121" s="4"/>
      <c r="O121" s="4"/>
      <c r="P121" s="4"/>
      <c r="Q121" s="4"/>
      <c r="R121" s="4"/>
      <c r="S121" s="4"/>
      <c r="T121" s="4"/>
      <c r="U121" s="4"/>
      <c r="V121" s="4"/>
    </row>
    <row r="122" spans="1:23" ht="102">
      <c r="A122" s="29"/>
      <c r="B122" s="38"/>
      <c r="C122" s="29"/>
      <c r="D122" s="29"/>
      <c r="E122" s="35"/>
      <c r="F122" s="5" t="s">
        <v>18</v>
      </c>
      <c r="G122" s="24">
        <v>681835</v>
      </c>
      <c r="H122" s="11"/>
      <c r="I122" s="11"/>
      <c r="J122" s="23">
        <v>250000</v>
      </c>
      <c r="K122" s="11">
        <v>431835</v>
      </c>
      <c r="L122" s="11"/>
      <c r="M122" s="11"/>
      <c r="N122" s="4"/>
      <c r="O122" s="4"/>
      <c r="P122" s="4"/>
      <c r="Q122" s="4"/>
      <c r="R122" s="4"/>
      <c r="S122" s="4"/>
      <c r="T122" s="4"/>
      <c r="U122" s="4"/>
      <c r="V122" s="4"/>
    </row>
    <row r="123" spans="1:23" ht="63.75">
      <c r="A123" s="30"/>
      <c r="B123" s="39"/>
      <c r="C123" s="30"/>
      <c r="D123" s="30"/>
      <c r="E123" s="36"/>
      <c r="F123" s="5" t="s">
        <v>19</v>
      </c>
      <c r="G123" s="11">
        <f t="shared" ref="G123" si="80">H123+I123+J123+K123+L123+M123</f>
        <v>0</v>
      </c>
      <c r="H123" s="11"/>
      <c r="I123" s="11"/>
      <c r="J123" s="20"/>
      <c r="K123" s="11"/>
      <c r="L123" s="11"/>
      <c r="M123" s="11"/>
      <c r="N123" s="4"/>
      <c r="O123" s="4"/>
      <c r="P123" s="4"/>
      <c r="Q123" s="4"/>
      <c r="R123" s="4"/>
      <c r="S123" s="4"/>
      <c r="T123" s="4"/>
      <c r="U123" s="4"/>
      <c r="V123" s="4"/>
    </row>
    <row r="124" spans="1:23" s="22" customFormat="1" ht="38.25">
      <c r="A124" s="44"/>
      <c r="B124" s="47" t="s">
        <v>67</v>
      </c>
      <c r="C124" s="44">
        <v>2014</v>
      </c>
      <c r="D124" s="44">
        <v>2019</v>
      </c>
      <c r="E124" s="50" t="s">
        <v>16</v>
      </c>
      <c r="F124" s="25" t="s">
        <v>17</v>
      </c>
      <c r="G124" s="20">
        <f>H124+I124+J124+K124+L124+M124</f>
        <v>47857440.400000006</v>
      </c>
      <c r="H124" s="20">
        <f>H125+H127+H126</f>
        <v>21261314.5</v>
      </c>
      <c r="I124" s="20">
        <f>I125+I127+I126</f>
        <v>19502850.900000002</v>
      </c>
      <c r="J124" s="20">
        <f>J125+J127+J126</f>
        <v>7093275</v>
      </c>
      <c r="K124" s="20">
        <f>K125+K127</f>
        <v>0</v>
      </c>
      <c r="L124" s="20">
        <f>L125+L127</f>
        <v>0</v>
      </c>
      <c r="M124" s="20">
        <f>M125+M127</f>
        <v>0</v>
      </c>
      <c r="N124" s="19"/>
      <c r="O124" s="19"/>
      <c r="P124" s="19"/>
      <c r="Q124" s="19"/>
      <c r="R124" s="19"/>
      <c r="S124" s="19"/>
      <c r="T124" s="19"/>
      <c r="U124" s="19"/>
      <c r="V124" s="19"/>
    </row>
    <row r="125" spans="1:23" s="22" customFormat="1" ht="102">
      <c r="A125" s="45"/>
      <c r="B125" s="48"/>
      <c r="C125" s="45"/>
      <c r="D125" s="45"/>
      <c r="E125" s="51"/>
      <c r="F125" s="25" t="s">
        <v>18</v>
      </c>
      <c r="G125" s="20">
        <f t="shared" ref="G125:G127" si="81">H125+I125+J125+K125+L125+M125</f>
        <v>1650547.6700000002</v>
      </c>
      <c r="H125" s="20">
        <v>924379.11</v>
      </c>
      <c r="I125" s="20">
        <v>539225.30000000005</v>
      </c>
      <c r="J125" s="20">
        <v>186943.26</v>
      </c>
      <c r="K125" s="20"/>
      <c r="L125" s="20"/>
      <c r="M125" s="20"/>
      <c r="N125" s="19"/>
      <c r="O125" s="19"/>
      <c r="P125" s="19"/>
      <c r="Q125" s="19"/>
      <c r="R125" s="19"/>
      <c r="S125" s="19"/>
      <c r="T125" s="19"/>
      <c r="U125" s="19"/>
      <c r="V125" s="19"/>
    </row>
    <row r="126" spans="1:23" s="22" customFormat="1" ht="67.5" customHeight="1">
      <c r="A126" s="45"/>
      <c r="B126" s="48"/>
      <c r="C126" s="45"/>
      <c r="D126" s="45"/>
      <c r="E126" s="51"/>
      <c r="F126" s="25" t="s">
        <v>19</v>
      </c>
      <c r="G126" s="20">
        <f t="shared" si="81"/>
        <v>42852482.980000004</v>
      </c>
      <c r="H126" s="20">
        <v>20336935.390000001</v>
      </c>
      <c r="I126" s="20">
        <v>18963625.600000001</v>
      </c>
      <c r="J126" s="20">
        <v>3551921.99</v>
      </c>
      <c r="K126" s="20"/>
      <c r="L126" s="20"/>
      <c r="M126" s="20"/>
      <c r="N126" s="19"/>
      <c r="O126" s="19"/>
      <c r="P126" s="19"/>
      <c r="Q126" s="19"/>
      <c r="R126" s="19"/>
      <c r="S126" s="19"/>
      <c r="T126" s="19"/>
      <c r="U126" s="19"/>
      <c r="V126" s="19"/>
    </row>
    <row r="127" spans="1:23" s="22" customFormat="1" ht="122.25" customHeight="1">
      <c r="A127" s="46"/>
      <c r="B127" s="49"/>
      <c r="C127" s="46"/>
      <c r="D127" s="46"/>
      <c r="E127" s="52"/>
      <c r="F127" s="25" t="s">
        <v>106</v>
      </c>
      <c r="G127" s="20">
        <f t="shared" si="81"/>
        <v>3354409.75</v>
      </c>
      <c r="H127" s="20"/>
      <c r="I127" s="20"/>
      <c r="J127" s="20">
        <v>3354409.75</v>
      </c>
      <c r="K127" s="20"/>
      <c r="L127" s="20"/>
      <c r="M127" s="20"/>
      <c r="N127" s="19"/>
      <c r="O127" s="19"/>
      <c r="P127" s="19"/>
      <c r="Q127" s="19"/>
      <c r="R127" s="19"/>
      <c r="S127" s="19"/>
      <c r="T127" s="19"/>
      <c r="U127" s="19"/>
      <c r="V127" s="19"/>
    </row>
    <row r="128" spans="1:23" ht="38.25">
      <c r="A128" s="28"/>
      <c r="B128" s="37" t="s">
        <v>68</v>
      </c>
      <c r="C128" s="28">
        <v>2014</v>
      </c>
      <c r="D128" s="28">
        <v>2019</v>
      </c>
      <c r="E128" s="34" t="s">
        <v>16</v>
      </c>
      <c r="F128" s="5" t="s">
        <v>17</v>
      </c>
      <c r="G128" s="11">
        <f>H128+I128+J128+K128+L128+M128</f>
        <v>2007086.46</v>
      </c>
      <c r="H128" s="11">
        <f>H129+H130</f>
        <v>0</v>
      </c>
      <c r="I128" s="11">
        <f t="shared" ref="I128:M128" si="82">I129+I130</f>
        <v>1084758.33</v>
      </c>
      <c r="J128" s="20">
        <f t="shared" si="82"/>
        <v>706588.13</v>
      </c>
      <c r="K128" s="11">
        <f t="shared" si="82"/>
        <v>215740</v>
      </c>
      <c r="L128" s="11">
        <f t="shared" si="82"/>
        <v>0</v>
      </c>
      <c r="M128" s="11">
        <f t="shared" si="82"/>
        <v>0</v>
      </c>
      <c r="N128" s="4"/>
      <c r="O128" s="4"/>
      <c r="P128" s="4"/>
      <c r="Q128" s="4"/>
      <c r="R128" s="4"/>
      <c r="S128" s="4"/>
      <c r="T128" s="4"/>
      <c r="U128" s="4"/>
      <c r="V128" s="4"/>
    </row>
    <row r="129" spans="1:23" ht="102">
      <c r="A129" s="29"/>
      <c r="B129" s="38"/>
      <c r="C129" s="29"/>
      <c r="D129" s="29"/>
      <c r="E129" s="35"/>
      <c r="F129" s="5" t="s">
        <v>18</v>
      </c>
      <c r="G129" s="11">
        <f t="shared" ref="G129:G130" si="83">H129+I129+J129+K129+L129+M129</f>
        <v>432886.2</v>
      </c>
      <c r="H129" s="11"/>
      <c r="I129" s="11">
        <v>37146.199999999997</v>
      </c>
      <c r="J129" s="20">
        <v>180000</v>
      </c>
      <c r="K129" s="11">
        <v>215740</v>
      </c>
      <c r="L129" s="11"/>
      <c r="M129" s="11"/>
      <c r="N129" s="4"/>
      <c r="O129" s="4"/>
      <c r="P129" s="4"/>
      <c r="Q129" s="4"/>
      <c r="R129" s="4"/>
      <c r="S129" s="4"/>
      <c r="T129" s="4"/>
      <c r="U129" s="4"/>
      <c r="V129" s="4"/>
    </row>
    <row r="130" spans="1:23" ht="63.75">
      <c r="A130" s="30"/>
      <c r="B130" s="39"/>
      <c r="C130" s="30"/>
      <c r="D130" s="30"/>
      <c r="E130" s="36"/>
      <c r="F130" s="5" t="s">
        <v>19</v>
      </c>
      <c r="G130" s="11">
        <f t="shared" si="83"/>
        <v>1574200.26</v>
      </c>
      <c r="H130" s="11"/>
      <c r="I130" s="11">
        <v>1047612.13</v>
      </c>
      <c r="J130" s="20">
        <v>526588.13</v>
      </c>
      <c r="K130" s="11"/>
      <c r="L130" s="11"/>
      <c r="M130" s="11"/>
      <c r="N130" s="4"/>
      <c r="O130" s="4"/>
      <c r="P130" s="4"/>
      <c r="Q130" s="4"/>
      <c r="R130" s="4"/>
      <c r="S130" s="4"/>
      <c r="T130" s="4"/>
      <c r="U130" s="4"/>
      <c r="V130" s="4"/>
    </row>
    <row r="131" spans="1:23" ht="38.25">
      <c r="A131" s="28"/>
      <c r="B131" s="37" t="s">
        <v>69</v>
      </c>
      <c r="C131" s="28">
        <v>2014</v>
      </c>
      <c r="D131" s="28">
        <v>2019</v>
      </c>
      <c r="E131" s="34" t="s">
        <v>16</v>
      </c>
      <c r="F131" s="5" t="s">
        <v>17</v>
      </c>
      <c r="G131" s="11">
        <f>G134</f>
        <v>12152373.65</v>
      </c>
      <c r="H131" s="11">
        <f t="shared" ref="H131:M131" si="84">H134</f>
        <v>3803014.65</v>
      </c>
      <c r="I131" s="11">
        <f t="shared" si="84"/>
        <v>2416058.4</v>
      </c>
      <c r="J131" s="20">
        <f t="shared" si="84"/>
        <v>76310.600000000006</v>
      </c>
      <c r="K131" s="11">
        <f t="shared" si="84"/>
        <v>172800</v>
      </c>
      <c r="L131" s="11">
        <f t="shared" si="84"/>
        <v>2889240</v>
      </c>
      <c r="M131" s="11">
        <f t="shared" si="84"/>
        <v>2794950</v>
      </c>
      <c r="N131" s="4"/>
      <c r="O131" s="4"/>
      <c r="P131" s="4"/>
      <c r="Q131" s="4"/>
      <c r="R131" s="4"/>
      <c r="S131" s="4"/>
      <c r="T131" s="4"/>
      <c r="U131" s="4"/>
      <c r="V131" s="4"/>
      <c r="W131" s="14"/>
    </row>
    <row r="132" spans="1:23" ht="102">
      <c r="A132" s="29"/>
      <c r="B132" s="38"/>
      <c r="C132" s="29"/>
      <c r="D132" s="29"/>
      <c r="E132" s="35"/>
      <c r="F132" s="5" t="s">
        <v>18</v>
      </c>
      <c r="G132" s="11">
        <f>G135</f>
        <v>7055805.5899999999</v>
      </c>
      <c r="H132" s="11">
        <f t="shared" ref="H132:M132" si="85">H135</f>
        <v>759462.65</v>
      </c>
      <c r="I132" s="11">
        <f t="shared" si="85"/>
        <v>363042.33999999997</v>
      </c>
      <c r="J132" s="20">
        <f t="shared" si="85"/>
        <v>76310.600000000006</v>
      </c>
      <c r="K132" s="11">
        <f t="shared" si="85"/>
        <v>172800</v>
      </c>
      <c r="L132" s="11">
        <f t="shared" si="85"/>
        <v>2889240</v>
      </c>
      <c r="M132" s="11">
        <f t="shared" si="85"/>
        <v>2794950</v>
      </c>
      <c r="N132" s="4"/>
      <c r="O132" s="4"/>
      <c r="P132" s="4"/>
      <c r="Q132" s="4"/>
      <c r="R132" s="4"/>
      <c r="S132" s="4"/>
      <c r="T132" s="4"/>
      <c r="U132" s="4"/>
      <c r="V132" s="4"/>
    </row>
    <row r="133" spans="1:23" ht="63.75">
      <c r="A133" s="30"/>
      <c r="B133" s="39"/>
      <c r="C133" s="30"/>
      <c r="D133" s="30"/>
      <c r="E133" s="36"/>
      <c r="F133" s="5" t="s">
        <v>19</v>
      </c>
      <c r="G133" s="11">
        <f>G136</f>
        <v>5096568.0600000005</v>
      </c>
      <c r="H133" s="11">
        <f t="shared" ref="H133:M133" si="86">H136</f>
        <v>3043552</v>
      </c>
      <c r="I133" s="11">
        <f t="shared" si="86"/>
        <v>2053016.06</v>
      </c>
      <c r="J133" s="20">
        <f t="shared" si="86"/>
        <v>0</v>
      </c>
      <c r="K133" s="11">
        <f t="shared" si="86"/>
        <v>0</v>
      </c>
      <c r="L133" s="11">
        <f t="shared" si="86"/>
        <v>0</v>
      </c>
      <c r="M133" s="11">
        <f t="shared" si="86"/>
        <v>0</v>
      </c>
      <c r="N133" s="4"/>
      <c r="O133" s="4"/>
      <c r="P133" s="4"/>
      <c r="Q133" s="4"/>
      <c r="R133" s="4"/>
      <c r="S133" s="4"/>
      <c r="T133" s="4"/>
      <c r="U133" s="4"/>
      <c r="V133" s="4"/>
    </row>
    <row r="134" spans="1:23" ht="38.25">
      <c r="A134" s="28"/>
      <c r="B134" s="37" t="s">
        <v>70</v>
      </c>
      <c r="C134" s="28">
        <v>2014</v>
      </c>
      <c r="D134" s="28">
        <v>2019</v>
      </c>
      <c r="E134" s="34" t="s">
        <v>16</v>
      </c>
      <c r="F134" s="5" t="s">
        <v>17</v>
      </c>
      <c r="G134" s="11">
        <f>G137+G140+G143+G146+G152+G155+G158+G161+G164+G167+G170+G173+G176+G149</f>
        <v>12152373.65</v>
      </c>
      <c r="H134" s="11">
        <f>H137+H140+H143+H146+H152+H155+H158+H161+H164+H167+H170+H173+H176+H149</f>
        <v>3803014.65</v>
      </c>
      <c r="I134" s="11">
        <f t="shared" ref="I134:M134" si="87">I137+I140+I143+I146+I152+I155+I158+I161+I164+I167+I170+I173+I176+I149</f>
        <v>2416058.4</v>
      </c>
      <c r="J134" s="20">
        <f t="shared" si="87"/>
        <v>76310.600000000006</v>
      </c>
      <c r="K134" s="11">
        <f t="shared" si="87"/>
        <v>172800</v>
      </c>
      <c r="L134" s="11">
        <f t="shared" si="87"/>
        <v>2889240</v>
      </c>
      <c r="M134" s="11">
        <f t="shared" si="87"/>
        <v>2794950</v>
      </c>
      <c r="N134" s="4"/>
      <c r="O134" s="4"/>
      <c r="P134" s="4"/>
      <c r="Q134" s="4"/>
      <c r="R134" s="4"/>
      <c r="S134" s="4"/>
      <c r="T134" s="4"/>
      <c r="U134" s="4"/>
      <c r="V134" s="4"/>
    </row>
    <row r="135" spans="1:23" ht="102">
      <c r="A135" s="29"/>
      <c r="B135" s="38"/>
      <c r="C135" s="29"/>
      <c r="D135" s="29"/>
      <c r="E135" s="35"/>
      <c r="F135" s="5" t="s">
        <v>18</v>
      </c>
      <c r="G135" s="11">
        <f t="shared" ref="G135:G136" si="88">G138+G141+G144+G147+G153+G156+G159+G162+G165+G168+G171+G174+G177+G150</f>
        <v>7055805.5899999999</v>
      </c>
      <c r="H135" s="11">
        <f>H138+H141+H144+H147+H153+H156+H159+H162+H165+H168+H171+H174+H177+H150</f>
        <v>759462.65</v>
      </c>
      <c r="I135" s="11">
        <f t="shared" ref="I135:M135" si="89">I138+I141+I144+I147+I153+I156+I159+I162+I165+I168+I171+I174+I177+I150</f>
        <v>363042.33999999997</v>
      </c>
      <c r="J135" s="20">
        <f t="shared" si="89"/>
        <v>76310.600000000006</v>
      </c>
      <c r="K135" s="11">
        <f t="shared" si="89"/>
        <v>172800</v>
      </c>
      <c r="L135" s="11">
        <f t="shared" si="89"/>
        <v>2889240</v>
      </c>
      <c r="M135" s="11">
        <f t="shared" si="89"/>
        <v>2794950</v>
      </c>
      <c r="N135" s="4"/>
      <c r="O135" s="4"/>
      <c r="P135" s="4"/>
      <c r="Q135" s="4"/>
      <c r="R135" s="4"/>
      <c r="S135" s="4"/>
      <c r="T135" s="4"/>
      <c r="U135" s="4"/>
      <c r="V135" s="4"/>
    </row>
    <row r="136" spans="1:23" ht="63.75">
      <c r="A136" s="30"/>
      <c r="B136" s="39"/>
      <c r="C136" s="30"/>
      <c r="D136" s="30"/>
      <c r="E136" s="36"/>
      <c r="F136" s="5" t="s">
        <v>19</v>
      </c>
      <c r="G136" s="11">
        <f t="shared" si="88"/>
        <v>5096568.0600000005</v>
      </c>
      <c r="H136" s="11">
        <f>H139+H142+H145+H148+H154+H157+H160+H163+H166+H169+H172+H175+H178+H151</f>
        <v>3043552</v>
      </c>
      <c r="I136" s="11">
        <f t="shared" ref="I136:M136" si="90">I139+I142+I145+I148+I154+I157+I160+I163+I166+I169+I172+I175+I178</f>
        <v>2053016.06</v>
      </c>
      <c r="J136" s="20">
        <f t="shared" si="90"/>
        <v>0</v>
      </c>
      <c r="K136" s="11">
        <f t="shared" si="90"/>
        <v>0</v>
      </c>
      <c r="L136" s="11">
        <f t="shared" si="90"/>
        <v>0</v>
      </c>
      <c r="M136" s="11">
        <f t="shared" si="90"/>
        <v>0</v>
      </c>
      <c r="N136" s="4"/>
      <c r="O136" s="4"/>
      <c r="P136" s="4"/>
      <c r="Q136" s="4"/>
      <c r="R136" s="4"/>
      <c r="S136" s="4"/>
      <c r="T136" s="4"/>
      <c r="U136" s="4"/>
      <c r="V136" s="4"/>
    </row>
    <row r="137" spans="1:23" ht="38.25">
      <c r="A137" s="28"/>
      <c r="B137" s="37" t="s">
        <v>72</v>
      </c>
      <c r="C137" s="28">
        <v>2014</v>
      </c>
      <c r="D137" s="28">
        <v>2019</v>
      </c>
      <c r="E137" s="34" t="s">
        <v>16</v>
      </c>
      <c r="F137" s="5" t="s">
        <v>17</v>
      </c>
      <c r="G137" s="11">
        <f>H137+I137+J137+K137+L137+M137</f>
        <v>205000</v>
      </c>
      <c r="H137" s="11">
        <f>H138+H139</f>
        <v>205000</v>
      </c>
      <c r="I137" s="11">
        <f t="shared" ref="I137:M137" si="91">I138+I139</f>
        <v>0</v>
      </c>
      <c r="J137" s="20">
        <f t="shared" si="91"/>
        <v>0</v>
      </c>
      <c r="K137" s="11">
        <f t="shared" si="91"/>
        <v>0</v>
      </c>
      <c r="L137" s="11">
        <f t="shared" si="91"/>
        <v>0</v>
      </c>
      <c r="M137" s="11">
        <f t="shared" si="91"/>
        <v>0</v>
      </c>
      <c r="N137" s="4"/>
      <c r="O137" s="4"/>
      <c r="P137" s="4"/>
      <c r="Q137" s="4"/>
      <c r="R137" s="4"/>
      <c r="S137" s="4"/>
      <c r="T137" s="4"/>
      <c r="U137" s="4"/>
      <c r="V137" s="4"/>
    </row>
    <row r="138" spans="1:23" ht="102">
      <c r="A138" s="29"/>
      <c r="B138" s="38"/>
      <c r="C138" s="29"/>
      <c r="D138" s="29"/>
      <c r="E138" s="35"/>
      <c r="F138" s="5" t="s">
        <v>18</v>
      </c>
      <c r="G138" s="11">
        <f t="shared" ref="G138:G139" si="92">H138+I138+J138+K138+L138+M138</f>
        <v>205000</v>
      </c>
      <c r="H138" s="11">
        <v>205000</v>
      </c>
      <c r="I138" s="11"/>
      <c r="J138" s="20"/>
      <c r="K138" s="11"/>
      <c r="L138" s="11"/>
      <c r="M138" s="11"/>
      <c r="N138" s="4"/>
      <c r="O138" s="4"/>
      <c r="P138" s="4"/>
      <c r="Q138" s="4"/>
      <c r="R138" s="4"/>
      <c r="S138" s="4"/>
      <c r="T138" s="4"/>
      <c r="U138" s="4"/>
      <c r="V138" s="4"/>
    </row>
    <row r="139" spans="1:23" ht="63.75">
      <c r="A139" s="30"/>
      <c r="B139" s="39"/>
      <c r="C139" s="30"/>
      <c r="D139" s="30"/>
      <c r="E139" s="36"/>
      <c r="F139" s="5" t="s">
        <v>19</v>
      </c>
      <c r="G139" s="11">
        <f t="shared" si="92"/>
        <v>0</v>
      </c>
      <c r="H139" s="11"/>
      <c r="I139" s="11"/>
      <c r="J139" s="20"/>
      <c r="K139" s="11"/>
      <c r="L139" s="11"/>
      <c r="M139" s="11"/>
      <c r="N139" s="4"/>
      <c r="O139" s="4"/>
      <c r="P139" s="4"/>
      <c r="Q139" s="4"/>
      <c r="R139" s="4"/>
      <c r="S139" s="4"/>
      <c r="T139" s="4"/>
      <c r="U139" s="4"/>
      <c r="V139" s="4"/>
    </row>
    <row r="140" spans="1:23" ht="38.25">
      <c r="A140" s="28"/>
      <c r="B140" s="37" t="s">
        <v>71</v>
      </c>
      <c r="C140" s="28">
        <v>2014</v>
      </c>
      <c r="D140" s="28">
        <v>2019</v>
      </c>
      <c r="E140" s="34" t="s">
        <v>16</v>
      </c>
      <c r="F140" s="5" t="s">
        <v>17</v>
      </c>
      <c r="G140" s="11">
        <f>H140+I140+J140+K140+L140+M140</f>
        <v>348480</v>
      </c>
      <c r="H140" s="11">
        <f>H141+H142</f>
        <v>269680</v>
      </c>
      <c r="I140" s="11">
        <f t="shared" ref="I140:M140" si="93">I141+I142</f>
        <v>78800</v>
      </c>
      <c r="J140" s="20">
        <f t="shared" si="93"/>
        <v>0</v>
      </c>
      <c r="K140" s="11">
        <f t="shared" si="93"/>
        <v>0</v>
      </c>
      <c r="L140" s="11">
        <f t="shared" si="93"/>
        <v>0</v>
      </c>
      <c r="M140" s="11">
        <f t="shared" si="93"/>
        <v>0</v>
      </c>
      <c r="N140" s="4"/>
      <c r="O140" s="4"/>
      <c r="P140" s="4"/>
      <c r="Q140" s="4"/>
      <c r="R140" s="4"/>
      <c r="S140" s="4"/>
      <c r="T140" s="4"/>
      <c r="U140" s="4"/>
      <c r="V140" s="4"/>
      <c r="W140" s="14"/>
    </row>
    <row r="141" spans="1:23" ht="102">
      <c r="A141" s="29"/>
      <c r="B141" s="38"/>
      <c r="C141" s="29"/>
      <c r="D141" s="29"/>
      <c r="E141" s="35"/>
      <c r="F141" s="5" t="s">
        <v>18</v>
      </c>
      <c r="G141" s="11">
        <f t="shared" ref="G141:G142" si="94">H141+I141+J141+K141+L141+M141</f>
        <v>348480</v>
      </c>
      <c r="H141" s="11">
        <v>269680</v>
      </c>
      <c r="I141" s="11">
        <v>78800</v>
      </c>
      <c r="J141" s="20"/>
      <c r="K141" s="11"/>
      <c r="L141" s="11"/>
      <c r="M141" s="11"/>
      <c r="N141" s="4"/>
      <c r="O141" s="4"/>
      <c r="P141" s="4"/>
      <c r="Q141" s="4"/>
      <c r="R141" s="4"/>
      <c r="S141" s="4"/>
      <c r="T141" s="4"/>
      <c r="U141" s="4"/>
      <c r="V141" s="4"/>
    </row>
    <row r="142" spans="1:23" ht="63.75">
      <c r="A142" s="30"/>
      <c r="B142" s="39"/>
      <c r="C142" s="30"/>
      <c r="D142" s="30"/>
      <c r="E142" s="36"/>
      <c r="F142" s="5" t="s">
        <v>19</v>
      </c>
      <c r="G142" s="11">
        <f t="shared" si="94"/>
        <v>0</v>
      </c>
      <c r="H142" s="11"/>
      <c r="I142" s="11"/>
      <c r="J142" s="20"/>
      <c r="K142" s="11"/>
      <c r="L142" s="11"/>
      <c r="M142" s="11"/>
      <c r="N142" s="4"/>
      <c r="O142" s="4"/>
      <c r="P142" s="4"/>
      <c r="Q142" s="4"/>
      <c r="R142" s="4"/>
      <c r="S142" s="4"/>
      <c r="T142" s="4"/>
      <c r="U142" s="4"/>
      <c r="V142" s="4"/>
    </row>
    <row r="143" spans="1:23" ht="38.25">
      <c r="A143" s="28"/>
      <c r="B143" s="37" t="s">
        <v>73</v>
      </c>
      <c r="C143" s="28">
        <v>2014</v>
      </c>
      <c r="D143" s="28">
        <v>2019</v>
      </c>
      <c r="E143" s="34" t="s">
        <v>16</v>
      </c>
      <c r="F143" s="5" t="s">
        <v>17</v>
      </c>
      <c r="G143" s="11">
        <f>H143+I143+J143+K143+L143+M143</f>
        <v>840000</v>
      </c>
      <c r="H143" s="11">
        <f>H144+H145</f>
        <v>0</v>
      </c>
      <c r="I143" s="11">
        <f t="shared" ref="I143:M143" si="95">I144+I145</f>
        <v>0</v>
      </c>
      <c r="J143" s="20">
        <f t="shared" si="95"/>
        <v>0</v>
      </c>
      <c r="K143" s="11">
        <f t="shared" si="95"/>
        <v>0</v>
      </c>
      <c r="L143" s="11">
        <f t="shared" si="95"/>
        <v>840000</v>
      </c>
      <c r="M143" s="11">
        <f t="shared" si="95"/>
        <v>0</v>
      </c>
      <c r="N143" s="4"/>
      <c r="O143" s="4"/>
      <c r="P143" s="4"/>
      <c r="Q143" s="4"/>
      <c r="R143" s="4"/>
      <c r="S143" s="4"/>
      <c r="T143" s="4"/>
      <c r="U143" s="4"/>
      <c r="V143" s="4"/>
    </row>
    <row r="144" spans="1:23" ht="102">
      <c r="A144" s="29"/>
      <c r="B144" s="38"/>
      <c r="C144" s="29"/>
      <c r="D144" s="29"/>
      <c r="E144" s="35"/>
      <c r="F144" s="5" t="s">
        <v>18</v>
      </c>
      <c r="G144" s="11">
        <f t="shared" ref="G144:G145" si="96">H144+I144+J144+K144+L144+M144</f>
        <v>840000</v>
      </c>
      <c r="H144" s="11"/>
      <c r="I144" s="11"/>
      <c r="J144" s="20"/>
      <c r="K144" s="11"/>
      <c r="L144" s="11">
        <v>840000</v>
      </c>
      <c r="M144" s="11"/>
      <c r="N144" s="4"/>
      <c r="O144" s="4"/>
      <c r="P144" s="4"/>
      <c r="Q144" s="4"/>
      <c r="R144" s="4"/>
      <c r="S144" s="4"/>
      <c r="T144" s="4"/>
      <c r="U144" s="4"/>
      <c r="V144" s="4"/>
    </row>
    <row r="145" spans="1:22" ht="63.75">
      <c r="A145" s="30"/>
      <c r="B145" s="39"/>
      <c r="C145" s="30"/>
      <c r="D145" s="30"/>
      <c r="E145" s="36"/>
      <c r="F145" s="5" t="s">
        <v>19</v>
      </c>
      <c r="G145" s="11">
        <f t="shared" si="96"/>
        <v>0</v>
      </c>
      <c r="H145" s="11"/>
      <c r="I145" s="11"/>
      <c r="J145" s="20"/>
      <c r="K145" s="11"/>
      <c r="L145" s="11"/>
      <c r="M145" s="11"/>
      <c r="N145" s="4"/>
      <c r="O145" s="4"/>
      <c r="P145" s="4"/>
      <c r="Q145" s="4"/>
      <c r="R145" s="4"/>
      <c r="S145" s="4"/>
      <c r="T145" s="4"/>
      <c r="U145" s="4"/>
      <c r="V145" s="4"/>
    </row>
    <row r="146" spans="1:22" ht="38.25">
      <c r="A146" s="28"/>
      <c r="B146" s="37" t="s">
        <v>74</v>
      </c>
      <c r="C146" s="28">
        <v>2014</v>
      </c>
      <c r="D146" s="28">
        <v>2019</v>
      </c>
      <c r="E146" s="34" t="s">
        <v>16</v>
      </c>
      <c r="F146" s="5" t="s">
        <v>17</v>
      </c>
      <c r="G146" s="11">
        <f>H146+I146+J146+K146+L146+M146</f>
        <v>172800</v>
      </c>
      <c r="H146" s="11">
        <f>H147+H148</f>
        <v>0</v>
      </c>
      <c r="I146" s="11">
        <f t="shared" ref="I146:M146" si="97">I147+I148</f>
        <v>0</v>
      </c>
      <c r="J146" s="20">
        <f t="shared" si="97"/>
        <v>0</v>
      </c>
      <c r="K146" s="11">
        <f t="shared" si="97"/>
        <v>172800</v>
      </c>
      <c r="L146" s="11">
        <f t="shared" si="97"/>
        <v>0</v>
      </c>
      <c r="M146" s="11">
        <f t="shared" si="97"/>
        <v>0</v>
      </c>
      <c r="N146" s="4"/>
      <c r="O146" s="4"/>
      <c r="P146" s="4"/>
      <c r="Q146" s="4"/>
      <c r="R146" s="4"/>
      <c r="S146" s="4"/>
      <c r="T146" s="4"/>
      <c r="U146" s="4"/>
      <c r="V146" s="4"/>
    </row>
    <row r="147" spans="1:22" ht="102">
      <c r="A147" s="29"/>
      <c r="B147" s="38"/>
      <c r="C147" s="29"/>
      <c r="D147" s="29"/>
      <c r="E147" s="35"/>
      <c r="F147" s="5" t="s">
        <v>18</v>
      </c>
      <c r="G147" s="11">
        <f t="shared" ref="G147:G148" si="98">H147+I147+J147+K147+L147+M147</f>
        <v>172800</v>
      </c>
      <c r="H147" s="11"/>
      <c r="I147" s="11"/>
      <c r="J147" s="20"/>
      <c r="K147" s="11">
        <v>172800</v>
      </c>
      <c r="L147" s="11"/>
      <c r="M147" s="11"/>
      <c r="N147" s="4"/>
      <c r="O147" s="4"/>
      <c r="P147" s="4"/>
      <c r="Q147" s="4"/>
      <c r="R147" s="4"/>
      <c r="S147" s="4"/>
      <c r="T147" s="4"/>
      <c r="U147" s="4"/>
      <c r="V147" s="4"/>
    </row>
    <row r="148" spans="1:22" ht="63.75">
      <c r="A148" s="30"/>
      <c r="B148" s="39"/>
      <c r="C148" s="30"/>
      <c r="D148" s="30"/>
      <c r="E148" s="36"/>
      <c r="F148" s="5" t="s">
        <v>19</v>
      </c>
      <c r="G148" s="11">
        <f t="shared" si="98"/>
        <v>0</v>
      </c>
      <c r="H148" s="11"/>
      <c r="I148" s="11"/>
      <c r="J148" s="20"/>
      <c r="K148" s="11"/>
      <c r="L148" s="11"/>
      <c r="M148" s="11"/>
      <c r="N148" s="4"/>
      <c r="O148" s="4"/>
      <c r="P148" s="4"/>
      <c r="Q148" s="4"/>
      <c r="R148" s="4"/>
      <c r="S148" s="4"/>
      <c r="T148" s="4"/>
      <c r="U148" s="4"/>
      <c r="V148" s="4"/>
    </row>
    <row r="149" spans="1:22" ht="38.25">
      <c r="A149" s="28"/>
      <c r="B149" s="37" t="s">
        <v>100</v>
      </c>
      <c r="C149" s="28">
        <v>2014</v>
      </c>
      <c r="D149" s="28">
        <v>2019</v>
      </c>
      <c r="E149" s="34" t="s">
        <v>16</v>
      </c>
      <c r="F149" s="5" t="s">
        <v>17</v>
      </c>
      <c r="G149" s="11">
        <f>H149+I149+J149+K149+L149+M149</f>
        <v>356668</v>
      </c>
      <c r="H149" s="11">
        <f>H150+H151</f>
        <v>157968</v>
      </c>
      <c r="I149" s="11">
        <f t="shared" ref="I149:M149" si="99">I150+I151</f>
        <v>198700</v>
      </c>
      <c r="J149" s="20">
        <f t="shared" si="99"/>
        <v>0</v>
      </c>
      <c r="K149" s="11">
        <f t="shared" si="99"/>
        <v>0</v>
      </c>
      <c r="L149" s="11">
        <f t="shared" si="99"/>
        <v>0</v>
      </c>
      <c r="M149" s="11">
        <f t="shared" si="99"/>
        <v>0</v>
      </c>
      <c r="N149" s="4"/>
      <c r="O149" s="4"/>
      <c r="P149" s="4"/>
      <c r="Q149" s="4"/>
      <c r="R149" s="4"/>
      <c r="S149" s="4"/>
      <c r="T149" s="4"/>
      <c r="U149" s="4"/>
      <c r="V149" s="4"/>
    </row>
    <row r="150" spans="1:22" ht="102">
      <c r="A150" s="29"/>
      <c r="B150" s="38"/>
      <c r="C150" s="29"/>
      <c r="D150" s="29"/>
      <c r="E150" s="35"/>
      <c r="F150" s="5" t="s">
        <v>18</v>
      </c>
      <c r="G150" s="11">
        <f t="shared" ref="G150:G151" si="100">H150+I150+J150+K150+L150+M150</f>
        <v>356668</v>
      </c>
      <c r="H150" s="11">
        <v>157968</v>
      </c>
      <c r="I150" s="11">
        <v>198700</v>
      </c>
      <c r="J150" s="20"/>
      <c r="K150" s="11"/>
      <c r="L150" s="11"/>
      <c r="M150" s="11"/>
      <c r="N150" s="4"/>
      <c r="O150" s="4"/>
      <c r="P150" s="4"/>
      <c r="Q150" s="4"/>
      <c r="R150" s="4"/>
      <c r="S150" s="4"/>
      <c r="T150" s="4"/>
      <c r="U150" s="4"/>
      <c r="V150" s="4"/>
    </row>
    <row r="151" spans="1:22" ht="63.75">
      <c r="A151" s="30"/>
      <c r="B151" s="39"/>
      <c r="C151" s="30"/>
      <c r="D151" s="30"/>
      <c r="E151" s="36"/>
      <c r="F151" s="5" t="s">
        <v>19</v>
      </c>
      <c r="G151" s="11">
        <f t="shared" si="100"/>
        <v>0</v>
      </c>
      <c r="H151" s="11"/>
      <c r="I151" s="11"/>
      <c r="J151" s="20"/>
      <c r="K151" s="11"/>
      <c r="L151" s="11"/>
      <c r="M151" s="11"/>
      <c r="N151" s="4"/>
      <c r="O151" s="4"/>
      <c r="P151" s="4"/>
      <c r="Q151" s="4"/>
      <c r="R151" s="4"/>
      <c r="S151" s="4"/>
      <c r="T151" s="4"/>
      <c r="U151" s="4"/>
      <c r="V151" s="4"/>
    </row>
    <row r="152" spans="1:22" ht="38.25">
      <c r="A152" s="28"/>
      <c r="B152" s="37" t="s">
        <v>75</v>
      </c>
      <c r="C152" s="28">
        <v>2014</v>
      </c>
      <c r="D152" s="28">
        <v>2019</v>
      </c>
      <c r="E152" s="34" t="s">
        <v>16</v>
      </c>
      <c r="F152" s="5" t="s">
        <v>17</v>
      </c>
      <c r="G152" s="11">
        <f>H152+I152+J152+K152+L152+M152</f>
        <v>3170366.65</v>
      </c>
      <c r="H152" s="11">
        <f>H153+H154</f>
        <v>3170366.65</v>
      </c>
      <c r="I152" s="11">
        <f t="shared" ref="I152:M152" si="101">I153+I154</f>
        <v>0</v>
      </c>
      <c r="J152" s="20">
        <f t="shared" si="101"/>
        <v>0</v>
      </c>
      <c r="K152" s="11">
        <f t="shared" si="101"/>
        <v>0</v>
      </c>
      <c r="L152" s="11">
        <f t="shared" si="101"/>
        <v>0</v>
      </c>
      <c r="M152" s="11">
        <f t="shared" si="101"/>
        <v>0</v>
      </c>
      <c r="N152" s="4"/>
      <c r="O152" s="4"/>
      <c r="P152" s="4"/>
      <c r="Q152" s="4"/>
      <c r="R152" s="4"/>
      <c r="S152" s="4"/>
      <c r="T152" s="4"/>
      <c r="U152" s="4"/>
      <c r="V152" s="4"/>
    </row>
    <row r="153" spans="1:22" ht="102">
      <c r="A153" s="29"/>
      <c r="B153" s="38"/>
      <c r="C153" s="29"/>
      <c r="D153" s="29"/>
      <c r="E153" s="35"/>
      <c r="F153" s="5" t="s">
        <v>18</v>
      </c>
      <c r="G153" s="11">
        <f t="shared" ref="G153:G154" si="102">H153+I153+J153+K153+L153+M153</f>
        <v>126814.65</v>
      </c>
      <c r="H153" s="11">
        <v>126814.65</v>
      </c>
      <c r="I153" s="11"/>
      <c r="J153" s="20"/>
      <c r="K153" s="11"/>
      <c r="L153" s="11"/>
      <c r="M153" s="11"/>
      <c r="N153" s="4"/>
      <c r="O153" s="4"/>
      <c r="P153" s="4"/>
      <c r="Q153" s="4"/>
      <c r="R153" s="4"/>
      <c r="S153" s="4"/>
      <c r="T153" s="4"/>
      <c r="U153" s="4"/>
      <c r="V153" s="4"/>
    </row>
    <row r="154" spans="1:22" ht="63.75">
      <c r="A154" s="30"/>
      <c r="B154" s="39"/>
      <c r="C154" s="30"/>
      <c r="D154" s="30"/>
      <c r="E154" s="36"/>
      <c r="F154" s="5" t="s">
        <v>19</v>
      </c>
      <c r="G154" s="11">
        <f t="shared" si="102"/>
        <v>3043552</v>
      </c>
      <c r="H154" s="11">
        <v>3043552</v>
      </c>
      <c r="I154" s="11"/>
      <c r="J154" s="20"/>
      <c r="K154" s="11"/>
      <c r="L154" s="11"/>
      <c r="M154" s="11"/>
      <c r="N154" s="4"/>
      <c r="O154" s="4"/>
      <c r="P154" s="4"/>
      <c r="Q154" s="4"/>
      <c r="R154" s="4"/>
      <c r="S154" s="4"/>
      <c r="T154" s="4"/>
      <c r="U154" s="4"/>
      <c r="V154" s="4"/>
    </row>
    <row r="155" spans="1:22" ht="38.25">
      <c r="A155" s="28"/>
      <c r="B155" s="37" t="s">
        <v>76</v>
      </c>
      <c r="C155" s="28">
        <v>2014</v>
      </c>
      <c r="D155" s="28">
        <v>2019</v>
      </c>
      <c r="E155" s="34" t="s">
        <v>16</v>
      </c>
      <c r="F155" s="5" t="s">
        <v>17</v>
      </c>
      <c r="G155" s="11">
        <f>H155+I155+J155+K155+L155+M155</f>
        <v>2138558.4</v>
      </c>
      <c r="H155" s="11">
        <f>H156+H157</f>
        <v>0</v>
      </c>
      <c r="I155" s="11">
        <f t="shared" ref="I155:M155" si="103">I156+I157</f>
        <v>2138558.4</v>
      </c>
      <c r="J155" s="20">
        <f t="shared" si="103"/>
        <v>0</v>
      </c>
      <c r="K155" s="11">
        <f t="shared" si="103"/>
        <v>0</v>
      </c>
      <c r="L155" s="11">
        <f t="shared" si="103"/>
        <v>0</v>
      </c>
      <c r="M155" s="11">
        <f t="shared" si="103"/>
        <v>0</v>
      </c>
      <c r="N155" s="4"/>
      <c r="O155" s="4"/>
      <c r="P155" s="4"/>
      <c r="Q155" s="4"/>
      <c r="R155" s="4"/>
      <c r="S155" s="4"/>
      <c r="T155" s="4"/>
      <c r="U155" s="4"/>
      <c r="V155" s="4"/>
    </row>
    <row r="156" spans="1:22" ht="102">
      <c r="A156" s="29"/>
      <c r="B156" s="38"/>
      <c r="C156" s="29"/>
      <c r="D156" s="29"/>
      <c r="E156" s="35"/>
      <c r="F156" s="5" t="s">
        <v>18</v>
      </c>
      <c r="G156" s="11">
        <f t="shared" ref="G156:G157" si="104">H156+I156+J156+K156+L156+M156</f>
        <v>85542.34</v>
      </c>
      <c r="H156" s="11"/>
      <c r="I156" s="11">
        <v>85542.34</v>
      </c>
      <c r="J156" s="20"/>
      <c r="K156" s="11"/>
      <c r="L156" s="11"/>
      <c r="M156" s="11"/>
      <c r="N156" s="4"/>
      <c r="O156" s="4"/>
      <c r="P156" s="4"/>
      <c r="Q156" s="4"/>
      <c r="R156" s="4"/>
      <c r="S156" s="4"/>
      <c r="T156" s="4"/>
      <c r="U156" s="4"/>
      <c r="V156" s="4"/>
    </row>
    <row r="157" spans="1:22" ht="63.75">
      <c r="A157" s="30"/>
      <c r="B157" s="39"/>
      <c r="C157" s="30"/>
      <c r="D157" s="30"/>
      <c r="E157" s="36"/>
      <c r="F157" s="5" t="s">
        <v>19</v>
      </c>
      <c r="G157" s="11">
        <f t="shared" si="104"/>
        <v>2053016.06</v>
      </c>
      <c r="H157" s="11"/>
      <c r="I157" s="11">
        <v>2053016.06</v>
      </c>
      <c r="J157" s="20"/>
      <c r="K157" s="11"/>
      <c r="L157" s="11"/>
      <c r="M157" s="11"/>
      <c r="N157" s="4"/>
      <c r="O157" s="4"/>
      <c r="P157" s="4"/>
      <c r="Q157" s="4"/>
      <c r="R157" s="4"/>
      <c r="S157" s="4"/>
      <c r="T157" s="4"/>
      <c r="U157" s="4"/>
      <c r="V157" s="4"/>
    </row>
    <row r="158" spans="1:22" ht="38.25">
      <c r="A158" s="28"/>
      <c r="B158" s="37" t="s">
        <v>90</v>
      </c>
      <c r="C158" s="28">
        <v>2014</v>
      </c>
      <c r="D158" s="28">
        <v>2019</v>
      </c>
      <c r="E158" s="34" t="s">
        <v>16</v>
      </c>
      <c r="F158" s="5" t="s">
        <v>17</v>
      </c>
      <c r="G158" s="11">
        <f>H158+I158+J158+K158+L158+M158</f>
        <v>76310.600000000006</v>
      </c>
      <c r="H158" s="11">
        <f>H159+H160</f>
        <v>0</v>
      </c>
      <c r="I158" s="11">
        <f t="shared" ref="I158:M158" si="105">I159+I160</f>
        <v>0</v>
      </c>
      <c r="J158" s="20">
        <f t="shared" si="105"/>
        <v>76310.600000000006</v>
      </c>
      <c r="K158" s="11">
        <f t="shared" si="105"/>
        <v>0</v>
      </c>
      <c r="L158" s="11">
        <f t="shared" si="105"/>
        <v>0</v>
      </c>
      <c r="M158" s="11">
        <f t="shared" si="105"/>
        <v>0</v>
      </c>
      <c r="N158" s="4"/>
      <c r="O158" s="4"/>
      <c r="P158" s="4"/>
      <c r="Q158" s="4"/>
      <c r="R158" s="4"/>
      <c r="S158" s="4"/>
      <c r="T158" s="4"/>
      <c r="U158" s="4"/>
      <c r="V158" s="4"/>
    </row>
    <row r="159" spans="1:22" ht="102">
      <c r="A159" s="29"/>
      <c r="B159" s="38"/>
      <c r="C159" s="29"/>
      <c r="D159" s="29"/>
      <c r="E159" s="35"/>
      <c r="F159" s="5" t="s">
        <v>18</v>
      </c>
      <c r="G159" s="11">
        <f t="shared" ref="G159:G160" si="106">H159+I159+J159+K159+L159+M159</f>
        <v>76310.600000000006</v>
      </c>
      <c r="H159" s="11"/>
      <c r="I159" s="11"/>
      <c r="J159" s="20">
        <v>76310.600000000006</v>
      </c>
      <c r="K159" s="11"/>
      <c r="L159" s="11"/>
      <c r="M159" s="11"/>
      <c r="N159" s="4"/>
      <c r="O159" s="4"/>
      <c r="P159" s="4"/>
      <c r="Q159" s="4"/>
      <c r="R159" s="4"/>
      <c r="S159" s="4"/>
      <c r="T159" s="4"/>
      <c r="U159" s="4"/>
      <c r="V159" s="4"/>
    </row>
    <row r="160" spans="1:22" ht="63.75">
      <c r="A160" s="30"/>
      <c r="B160" s="39"/>
      <c r="C160" s="30"/>
      <c r="D160" s="30"/>
      <c r="E160" s="36"/>
      <c r="F160" s="5" t="s">
        <v>19</v>
      </c>
      <c r="G160" s="11">
        <f t="shared" si="106"/>
        <v>0</v>
      </c>
      <c r="H160" s="11"/>
      <c r="I160" s="11"/>
      <c r="J160" s="20"/>
      <c r="K160" s="11"/>
      <c r="L160" s="11"/>
      <c r="M160" s="11"/>
      <c r="N160" s="4"/>
      <c r="O160" s="4"/>
      <c r="P160" s="4"/>
      <c r="Q160" s="4"/>
      <c r="R160" s="4"/>
      <c r="S160" s="4"/>
      <c r="T160" s="4"/>
      <c r="U160" s="4"/>
      <c r="V160" s="4"/>
    </row>
    <row r="161" spans="1:22" ht="38.25">
      <c r="A161" s="28"/>
      <c r="B161" s="37" t="s">
        <v>77</v>
      </c>
      <c r="C161" s="28">
        <v>2014</v>
      </c>
      <c r="D161" s="28">
        <v>2019</v>
      </c>
      <c r="E161" s="34" t="s">
        <v>16</v>
      </c>
      <c r="F161" s="5" t="s">
        <v>17</v>
      </c>
      <c r="G161" s="11">
        <f>H161+I161+J161+K161+L161+M161</f>
        <v>160000</v>
      </c>
      <c r="H161" s="11">
        <f>H162+H163</f>
        <v>0</v>
      </c>
      <c r="I161" s="11">
        <f t="shared" ref="I161:M161" si="107">I162+I163</f>
        <v>0</v>
      </c>
      <c r="J161" s="20">
        <f t="shared" si="107"/>
        <v>0</v>
      </c>
      <c r="K161" s="11">
        <f t="shared" si="107"/>
        <v>0</v>
      </c>
      <c r="L161" s="11">
        <f t="shared" si="107"/>
        <v>80000</v>
      </c>
      <c r="M161" s="11">
        <f t="shared" si="107"/>
        <v>80000</v>
      </c>
      <c r="N161" s="4"/>
      <c r="O161" s="4"/>
      <c r="P161" s="4"/>
      <c r="Q161" s="4"/>
      <c r="R161" s="4"/>
      <c r="S161" s="4"/>
      <c r="T161" s="4"/>
      <c r="U161" s="4"/>
      <c r="V161" s="4"/>
    </row>
    <row r="162" spans="1:22" ht="102">
      <c r="A162" s="29"/>
      <c r="B162" s="38"/>
      <c r="C162" s="29"/>
      <c r="D162" s="29"/>
      <c r="E162" s="35"/>
      <c r="F162" s="5" t="s">
        <v>18</v>
      </c>
      <c r="G162" s="11">
        <f t="shared" ref="G162:G163" si="108">H162+I162+J162+K162+L162+M162</f>
        <v>160000</v>
      </c>
      <c r="H162" s="11"/>
      <c r="I162" s="11"/>
      <c r="J162" s="20"/>
      <c r="K162" s="11"/>
      <c r="L162" s="11">
        <v>80000</v>
      </c>
      <c r="M162" s="11">
        <v>80000</v>
      </c>
      <c r="N162" s="4"/>
      <c r="O162" s="4"/>
      <c r="P162" s="4"/>
      <c r="Q162" s="4"/>
      <c r="R162" s="4"/>
      <c r="S162" s="4"/>
      <c r="T162" s="4"/>
      <c r="U162" s="4"/>
      <c r="V162" s="4"/>
    </row>
    <row r="163" spans="1:22" ht="63.75">
      <c r="A163" s="30"/>
      <c r="B163" s="39"/>
      <c r="C163" s="30"/>
      <c r="D163" s="30"/>
      <c r="E163" s="36"/>
      <c r="F163" s="5" t="s">
        <v>19</v>
      </c>
      <c r="G163" s="11">
        <f t="shared" si="108"/>
        <v>0</v>
      </c>
      <c r="H163" s="11"/>
      <c r="I163" s="11"/>
      <c r="J163" s="20"/>
      <c r="K163" s="11"/>
      <c r="L163" s="11"/>
      <c r="M163" s="11"/>
      <c r="N163" s="4"/>
      <c r="O163" s="4"/>
      <c r="P163" s="4"/>
      <c r="Q163" s="4"/>
      <c r="R163" s="4"/>
      <c r="S163" s="4"/>
      <c r="T163" s="4"/>
      <c r="U163" s="4"/>
      <c r="V163" s="4"/>
    </row>
    <row r="164" spans="1:22" ht="38.25">
      <c r="A164" s="28"/>
      <c r="B164" s="37" t="s">
        <v>78</v>
      </c>
      <c r="C164" s="28">
        <v>2014</v>
      </c>
      <c r="D164" s="28">
        <v>2019</v>
      </c>
      <c r="E164" s="34" t="s">
        <v>16</v>
      </c>
      <c r="F164" s="5" t="s">
        <v>17</v>
      </c>
      <c r="G164" s="11">
        <f>H164+I164+J164+K164+L164+M164</f>
        <v>480000</v>
      </c>
      <c r="H164" s="11">
        <f>H165+H166</f>
        <v>0</v>
      </c>
      <c r="I164" s="11">
        <f t="shared" ref="I164:M164" si="109">I165+I166</f>
        <v>0</v>
      </c>
      <c r="J164" s="20">
        <f t="shared" si="109"/>
        <v>0</v>
      </c>
      <c r="K164" s="11">
        <f t="shared" si="109"/>
        <v>0</v>
      </c>
      <c r="L164" s="11">
        <f t="shared" si="109"/>
        <v>240000</v>
      </c>
      <c r="M164" s="11">
        <f t="shared" si="109"/>
        <v>240000</v>
      </c>
      <c r="N164" s="4"/>
      <c r="O164" s="4"/>
      <c r="P164" s="4"/>
      <c r="Q164" s="4"/>
      <c r="R164" s="4"/>
      <c r="S164" s="4"/>
      <c r="T164" s="4"/>
      <c r="U164" s="4"/>
      <c r="V164" s="4"/>
    </row>
    <row r="165" spans="1:22" ht="102">
      <c r="A165" s="29"/>
      <c r="B165" s="38"/>
      <c r="C165" s="29"/>
      <c r="D165" s="29"/>
      <c r="E165" s="35"/>
      <c r="F165" s="5" t="s">
        <v>18</v>
      </c>
      <c r="G165" s="11">
        <f t="shared" ref="G165:G166" si="110">H165+I165+J165+K165+L165+M165</f>
        <v>480000</v>
      </c>
      <c r="H165" s="11"/>
      <c r="I165" s="11"/>
      <c r="J165" s="20"/>
      <c r="K165" s="11"/>
      <c r="L165" s="11">
        <v>240000</v>
      </c>
      <c r="M165" s="11">
        <v>240000</v>
      </c>
      <c r="N165" s="4"/>
      <c r="O165" s="4"/>
      <c r="P165" s="4"/>
      <c r="Q165" s="4"/>
      <c r="R165" s="4"/>
      <c r="S165" s="4"/>
      <c r="T165" s="4"/>
      <c r="U165" s="4"/>
      <c r="V165" s="4"/>
    </row>
    <row r="166" spans="1:22" ht="63.75">
      <c r="A166" s="30"/>
      <c r="B166" s="39"/>
      <c r="C166" s="30"/>
      <c r="D166" s="30"/>
      <c r="E166" s="36"/>
      <c r="F166" s="5" t="s">
        <v>19</v>
      </c>
      <c r="G166" s="11">
        <f t="shared" si="110"/>
        <v>0</v>
      </c>
      <c r="H166" s="11"/>
      <c r="I166" s="11"/>
      <c r="J166" s="20"/>
      <c r="K166" s="11"/>
      <c r="L166" s="11"/>
      <c r="M166" s="11"/>
      <c r="N166" s="4"/>
      <c r="O166" s="4"/>
      <c r="P166" s="4"/>
      <c r="Q166" s="4"/>
      <c r="R166" s="4"/>
      <c r="S166" s="4"/>
      <c r="T166" s="4"/>
      <c r="U166" s="4"/>
      <c r="V166" s="4"/>
    </row>
    <row r="167" spans="1:22" ht="38.25">
      <c r="A167" s="28"/>
      <c r="B167" s="34" t="s">
        <v>79</v>
      </c>
      <c r="C167" s="28">
        <v>2014</v>
      </c>
      <c r="D167" s="28">
        <v>2019</v>
      </c>
      <c r="E167" s="34" t="s">
        <v>16</v>
      </c>
      <c r="F167" s="5" t="s">
        <v>17</v>
      </c>
      <c r="G167" s="11">
        <f>H167+I167+J167+K167+L167+M167</f>
        <v>400000</v>
      </c>
      <c r="H167" s="11">
        <f>H168+H169</f>
        <v>0</v>
      </c>
      <c r="I167" s="11">
        <f t="shared" ref="I167:M167" si="111">I168+I169</f>
        <v>0</v>
      </c>
      <c r="J167" s="20">
        <f t="shared" si="111"/>
        <v>0</v>
      </c>
      <c r="K167" s="11">
        <f t="shared" si="111"/>
        <v>0</v>
      </c>
      <c r="L167" s="11">
        <f t="shared" si="111"/>
        <v>100000</v>
      </c>
      <c r="M167" s="11">
        <f t="shared" si="111"/>
        <v>300000</v>
      </c>
      <c r="N167" s="4"/>
      <c r="O167" s="4"/>
      <c r="P167" s="4"/>
      <c r="Q167" s="4"/>
      <c r="R167" s="4"/>
      <c r="S167" s="4"/>
      <c r="T167" s="4"/>
      <c r="U167" s="4"/>
      <c r="V167" s="4"/>
    </row>
    <row r="168" spans="1:22" ht="102">
      <c r="A168" s="29"/>
      <c r="B168" s="35"/>
      <c r="C168" s="29"/>
      <c r="D168" s="29"/>
      <c r="E168" s="35"/>
      <c r="F168" s="5" t="s">
        <v>18</v>
      </c>
      <c r="G168" s="11">
        <f t="shared" ref="G168:G169" si="112">H168+I168+J168+K168+L168+M168</f>
        <v>400000</v>
      </c>
      <c r="H168" s="11"/>
      <c r="I168" s="11"/>
      <c r="J168" s="20"/>
      <c r="K168" s="11"/>
      <c r="L168" s="11">
        <v>100000</v>
      </c>
      <c r="M168" s="11">
        <v>300000</v>
      </c>
      <c r="N168" s="4"/>
      <c r="O168" s="4"/>
      <c r="P168" s="4"/>
      <c r="Q168" s="4"/>
      <c r="R168" s="4"/>
      <c r="S168" s="4"/>
      <c r="T168" s="4"/>
      <c r="U168" s="4"/>
      <c r="V168" s="4"/>
    </row>
    <row r="169" spans="1:22" ht="63.75">
      <c r="A169" s="30"/>
      <c r="B169" s="36"/>
      <c r="C169" s="30"/>
      <c r="D169" s="30"/>
      <c r="E169" s="36"/>
      <c r="F169" s="5" t="s">
        <v>19</v>
      </c>
      <c r="G169" s="11">
        <f t="shared" si="112"/>
        <v>0</v>
      </c>
      <c r="H169" s="11"/>
      <c r="I169" s="11"/>
      <c r="J169" s="20"/>
      <c r="K169" s="11"/>
      <c r="L169" s="11"/>
      <c r="M169" s="11"/>
      <c r="N169" s="4"/>
      <c r="O169" s="4"/>
      <c r="P169" s="4"/>
      <c r="Q169" s="4"/>
      <c r="R169" s="4"/>
      <c r="S169" s="4"/>
      <c r="T169" s="4"/>
      <c r="U169" s="4"/>
      <c r="V169" s="4"/>
    </row>
    <row r="170" spans="1:22" ht="38.25">
      <c r="A170" s="28"/>
      <c r="B170" s="37" t="s">
        <v>80</v>
      </c>
      <c r="C170" s="28">
        <v>2014</v>
      </c>
      <c r="D170" s="28">
        <v>2019</v>
      </c>
      <c r="E170" s="34" t="s">
        <v>16</v>
      </c>
      <c r="F170" s="5" t="s">
        <v>17</v>
      </c>
      <c r="G170" s="11">
        <f>H170+I170+J170+K170+L170+M170</f>
        <v>590000</v>
      </c>
      <c r="H170" s="11">
        <f>H171+H172</f>
        <v>0</v>
      </c>
      <c r="I170" s="11">
        <f t="shared" ref="I170:M170" si="113">I171+I172</f>
        <v>0</v>
      </c>
      <c r="J170" s="20">
        <f t="shared" si="113"/>
        <v>0</v>
      </c>
      <c r="K170" s="11">
        <f t="shared" si="113"/>
        <v>0</v>
      </c>
      <c r="L170" s="11">
        <f t="shared" si="113"/>
        <v>295000</v>
      </c>
      <c r="M170" s="11">
        <f t="shared" si="113"/>
        <v>295000</v>
      </c>
      <c r="N170" s="4"/>
      <c r="O170" s="4"/>
      <c r="P170" s="4"/>
      <c r="Q170" s="4"/>
      <c r="R170" s="4"/>
      <c r="S170" s="4"/>
      <c r="T170" s="4"/>
      <c r="U170" s="4"/>
      <c r="V170" s="4"/>
    </row>
    <row r="171" spans="1:22" ht="102">
      <c r="A171" s="29"/>
      <c r="B171" s="38"/>
      <c r="C171" s="29"/>
      <c r="D171" s="29"/>
      <c r="E171" s="35"/>
      <c r="F171" s="5" t="s">
        <v>18</v>
      </c>
      <c r="G171" s="11">
        <f t="shared" ref="G171:G172" si="114">H171+I171+J171+K171+L171+M171</f>
        <v>590000</v>
      </c>
      <c r="H171" s="11"/>
      <c r="I171" s="11"/>
      <c r="J171" s="20"/>
      <c r="K171" s="11"/>
      <c r="L171" s="11">
        <v>295000</v>
      </c>
      <c r="M171" s="11">
        <v>295000</v>
      </c>
      <c r="N171" s="4"/>
      <c r="O171" s="4"/>
      <c r="P171" s="4"/>
      <c r="Q171" s="4"/>
      <c r="R171" s="4"/>
      <c r="S171" s="4"/>
      <c r="T171" s="4"/>
      <c r="U171" s="4"/>
      <c r="V171" s="4"/>
    </row>
    <row r="172" spans="1:22" ht="63.75">
      <c r="A172" s="30"/>
      <c r="B172" s="39"/>
      <c r="C172" s="30"/>
      <c r="D172" s="30"/>
      <c r="E172" s="36"/>
      <c r="F172" s="5" t="s">
        <v>19</v>
      </c>
      <c r="G172" s="11">
        <f t="shared" si="114"/>
        <v>0</v>
      </c>
      <c r="H172" s="11"/>
      <c r="I172" s="11"/>
      <c r="J172" s="20"/>
      <c r="K172" s="11"/>
      <c r="L172" s="11"/>
      <c r="M172" s="11"/>
      <c r="N172" s="4"/>
      <c r="O172" s="4"/>
      <c r="P172" s="4"/>
      <c r="Q172" s="4"/>
      <c r="R172" s="4"/>
      <c r="S172" s="4"/>
      <c r="T172" s="4"/>
      <c r="U172" s="4"/>
      <c r="V172" s="4"/>
    </row>
    <row r="173" spans="1:22" ht="38.25">
      <c r="A173" s="28"/>
      <c r="B173" s="37" t="s">
        <v>81</v>
      </c>
      <c r="C173" s="28">
        <v>2014</v>
      </c>
      <c r="D173" s="28">
        <v>2019</v>
      </c>
      <c r="E173" s="34" t="s">
        <v>16</v>
      </c>
      <c r="F173" s="5" t="s">
        <v>17</v>
      </c>
      <c r="G173" s="11">
        <f>H173+I173+J173+K173+L173+M173</f>
        <v>1270000</v>
      </c>
      <c r="H173" s="11">
        <f>H174+H175</f>
        <v>0</v>
      </c>
      <c r="I173" s="11">
        <f t="shared" ref="I173:M173" si="115">I174+I175</f>
        <v>0</v>
      </c>
      <c r="J173" s="20">
        <f t="shared" si="115"/>
        <v>0</v>
      </c>
      <c r="K173" s="11">
        <f t="shared" si="115"/>
        <v>0</v>
      </c>
      <c r="L173" s="11">
        <f t="shared" si="115"/>
        <v>635000</v>
      </c>
      <c r="M173" s="11">
        <f t="shared" si="115"/>
        <v>635000</v>
      </c>
      <c r="N173" s="4"/>
      <c r="O173" s="4"/>
      <c r="P173" s="4"/>
      <c r="Q173" s="4"/>
      <c r="R173" s="4"/>
      <c r="S173" s="4"/>
      <c r="T173" s="4"/>
      <c r="U173" s="4"/>
      <c r="V173" s="4"/>
    </row>
    <row r="174" spans="1:22" ht="102">
      <c r="A174" s="29"/>
      <c r="B174" s="38"/>
      <c r="C174" s="29"/>
      <c r="D174" s="29"/>
      <c r="E174" s="35"/>
      <c r="F174" s="5" t="s">
        <v>18</v>
      </c>
      <c r="G174" s="11">
        <f t="shared" ref="G174:G175" si="116">H174+I174+J174+K174+L174+M174</f>
        <v>1270000</v>
      </c>
      <c r="H174" s="11"/>
      <c r="I174" s="11"/>
      <c r="J174" s="20"/>
      <c r="K174" s="11"/>
      <c r="L174" s="11">
        <v>635000</v>
      </c>
      <c r="M174" s="11">
        <v>635000</v>
      </c>
      <c r="N174" s="4"/>
      <c r="O174" s="4"/>
      <c r="P174" s="4"/>
      <c r="Q174" s="4"/>
      <c r="R174" s="4"/>
      <c r="S174" s="4"/>
      <c r="T174" s="4"/>
      <c r="U174" s="4"/>
      <c r="V174" s="4"/>
    </row>
    <row r="175" spans="1:22" ht="63.75">
      <c r="A175" s="30"/>
      <c r="B175" s="39"/>
      <c r="C175" s="30"/>
      <c r="D175" s="30"/>
      <c r="E175" s="36"/>
      <c r="F175" s="5" t="s">
        <v>19</v>
      </c>
      <c r="G175" s="11">
        <f t="shared" si="116"/>
        <v>0</v>
      </c>
      <c r="H175" s="11"/>
      <c r="I175" s="11"/>
      <c r="J175" s="20"/>
      <c r="K175" s="11"/>
      <c r="L175" s="11"/>
      <c r="M175" s="11"/>
      <c r="N175" s="4"/>
      <c r="O175" s="4"/>
      <c r="P175" s="4"/>
      <c r="Q175" s="4"/>
      <c r="R175" s="4"/>
      <c r="S175" s="4"/>
      <c r="T175" s="4"/>
      <c r="U175" s="4"/>
      <c r="V175" s="4"/>
    </row>
    <row r="176" spans="1:22" ht="38.25">
      <c r="A176" s="28"/>
      <c r="B176" s="37" t="s">
        <v>82</v>
      </c>
      <c r="C176" s="28">
        <v>2014</v>
      </c>
      <c r="D176" s="28">
        <v>2019</v>
      </c>
      <c r="E176" s="34" t="s">
        <v>16</v>
      </c>
      <c r="F176" s="5" t="s">
        <v>17</v>
      </c>
      <c r="G176" s="11">
        <f>H176+I176+J176+K176+L176+M176</f>
        <v>1944190</v>
      </c>
      <c r="H176" s="11">
        <f>H177+H178</f>
        <v>0</v>
      </c>
      <c r="I176" s="11">
        <f t="shared" ref="I176:M176" si="117">I177+I178</f>
        <v>0</v>
      </c>
      <c r="J176" s="20">
        <f t="shared" si="117"/>
        <v>0</v>
      </c>
      <c r="K176" s="11">
        <f t="shared" si="117"/>
        <v>0</v>
      </c>
      <c r="L176" s="11">
        <f t="shared" si="117"/>
        <v>699240</v>
      </c>
      <c r="M176" s="11">
        <f t="shared" si="117"/>
        <v>1244950</v>
      </c>
      <c r="N176" s="4"/>
      <c r="O176" s="4"/>
      <c r="P176" s="4"/>
      <c r="Q176" s="4"/>
      <c r="R176" s="4"/>
      <c r="S176" s="4"/>
      <c r="T176" s="4"/>
      <c r="U176" s="4"/>
      <c r="V176" s="4"/>
    </row>
    <row r="177" spans="1:23" ht="102">
      <c r="A177" s="29"/>
      <c r="B177" s="38"/>
      <c r="C177" s="29"/>
      <c r="D177" s="29"/>
      <c r="E177" s="35"/>
      <c r="F177" s="5" t="s">
        <v>18</v>
      </c>
      <c r="G177" s="11">
        <f t="shared" ref="G177:G178" si="118">H177+I177+J177+K177+L177+M177</f>
        <v>1944190</v>
      </c>
      <c r="H177" s="11"/>
      <c r="I177" s="11"/>
      <c r="J177" s="20"/>
      <c r="K177" s="11"/>
      <c r="L177" s="11">
        <v>699240</v>
      </c>
      <c r="M177" s="11">
        <v>1244950</v>
      </c>
      <c r="N177" s="4"/>
      <c r="O177" s="4"/>
      <c r="P177" s="4"/>
      <c r="Q177" s="4"/>
      <c r="R177" s="4"/>
      <c r="S177" s="4"/>
      <c r="T177" s="4"/>
      <c r="U177" s="4"/>
      <c r="V177" s="4"/>
    </row>
    <row r="178" spans="1:23" ht="63.75">
      <c r="A178" s="30"/>
      <c r="B178" s="39"/>
      <c r="C178" s="30"/>
      <c r="D178" s="30"/>
      <c r="E178" s="36"/>
      <c r="F178" s="5" t="s">
        <v>19</v>
      </c>
      <c r="G178" s="11">
        <f t="shared" si="118"/>
        <v>0</v>
      </c>
      <c r="H178" s="11"/>
      <c r="I178" s="11"/>
      <c r="J178" s="20"/>
      <c r="K178" s="11"/>
      <c r="L178" s="11"/>
      <c r="M178" s="11"/>
      <c r="N178" s="4"/>
      <c r="O178" s="4"/>
      <c r="P178" s="4"/>
      <c r="Q178" s="4"/>
      <c r="R178" s="4"/>
      <c r="S178" s="4"/>
      <c r="T178" s="4"/>
      <c r="U178" s="4"/>
      <c r="V178" s="4"/>
    </row>
    <row r="179" spans="1:23" ht="38.25">
      <c r="A179" s="28"/>
      <c r="B179" s="37" t="s">
        <v>83</v>
      </c>
      <c r="C179" s="28">
        <v>2014</v>
      </c>
      <c r="D179" s="28">
        <v>2019</v>
      </c>
      <c r="E179" s="34" t="s">
        <v>16</v>
      </c>
      <c r="F179" s="5" t="s">
        <v>17</v>
      </c>
      <c r="G179" s="11">
        <f>G182</f>
        <v>18148086.280000001</v>
      </c>
      <c r="H179" s="11">
        <f t="shared" ref="H179:M179" si="119">H182</f>
        <v>3002070.06</v>
      </c>
      <c r="I179" s="11">
        <f t="shared" si="119"/>
        <v>3681018.3600000003</v>
      </c>
      <c r="J179" s="20">
        <f t="shared" si="119"/>
        <v>1982787.86</v>
      </c>
      <c r="K179" s="11">
        <f t="shared" si="119"/>
        <v>4102780</v>
      </c>
      <c r="L179" s="11">
        <f t="shared" si="119"/>
        <v>2658390</v>
      </c>
      <c r="M179" s="11">
        <f t="shared" si="119"/>
        <v>2721040</v>
      </c>
      <c r="N179" s="4"/>
      <c r="O179" s="4"/>
      <c r="P179" s="4"/>
      <c r="Q179" s="4"/>
      <c r="R179" s="4"/>
      <c r="S179" s="4"/>
      <c r="T179" s="4"/>
      <c r="U179" s="4"/>
      <c r="V179" s="4"/>
      <c r="W179" s="14"/>
    </row>
    <row r="180" spans="1:23" ht="102">
      <c r="A180" s="29"/>
      <c r="B180" s="38"/>
      <c r="C180" s="29"/>
      <c r="D180" s="29"/>
      <c r="E180" s="35"/>
      <c r="F180" s="5" t="s">
        <v>18</v>
      </c>
      <c r="G180" s="11">
        <f>G183</f>
        <v>16147196.280000001</v>
      </c>
      <c r="H180" s="11">
        <f t="shared" ref="H180:M180" si="120">H183</f>
        <v>3002070.06</v>
      </c>
      <c r="I180" s="11">
        <f t="shared" si="120"/>
        <v>3681018.3600000003</v>
      </c>
      <c r="J180" s="20">
        <f t="shared" si="120"/>
        <v>1982787.86</v>
      </c>
      <c r="K180" s="11">
        <f t="shared" si="120"/>
        <v>4102780</v>
      </c>
      <c r="L180" s="11">
        <f t="shared" si="120"/>
        <v>2658390</v>
      </c>
      <c r="M180" s="11">
        <f t="shared" si="120"/>
        <v>2721040</v>
      </c>
      <c r="N180" s="4"/>
      <c r="O180" s="4"/>
      <c r="P180" s="4"/>
      <c r="Q180" s="4"/>
      <c r="R180" s="4"/>
      <c r="S180" s="4"/>
      <c r="T180" s="4"/>
      <c r="U180" s="4"/>
      <c r="V180" s="4"/>
    </row>
    <row r="181" spans="1:23" ht="63.75">
      <c r="A181" s="30"/>
      <c r="B181" s="39"/>
      <c r="C181" s="30"/>
      <c r="D181" s="30"/>
      <c r="E181" s="36"/>
      <c r="F181" s="5" t="s">
        <v>19</v>
      </c>
      <c r="G181" s="11">
        <f>G184</f>
        <v>0</v>
      </c>
      <c r="H181" s="11">
        <f t="shared" ref="H181:M181" si="121">H184</f>
        <v>0</v>
      </c>
      <c r="I181" s="11">
        <f t="shared" si="121"/>
        <v>0</v>
      </c>
      <c r="J181" s="20">
        <f t="shared" si="121"/>
        <v>0</v>
      </c>
      <c r="K181" s="11">
        <f t="shared" si="121"/>
        <v>0</v>
      </c>
      <c r="L181" s="11">
        <f t="shared" si="121"/>
        <v>0</v>
      </c>
      <c r="M181" s="11">
        <f t="shared" si="121"/>
        <v>0</v>
      </c>
      <c r="N181" s="4"/>
      <c r="O181" s="4"/>
      <c r="P181" s="4"/>
      <c r="Q181" s="4"/>
      <c r="R181" s="4"/>
      <c r="S181" s="4"/>
      <c r="T181" s="4"/>
      <c r="U181" s="4"/>
      <c r="V181" s="4"/>
    </row>
    <row r="182" spans="1:23" ht="38.25">
      <c r="A182" s="28"/>
      <c r="B182" s="37" t="s">
        <v>84</v>
      </c>
      <c r="C182" s="28">
        <v>2014</v>
      </c>
      <c r="D182" s="28">
        <v>2019</v>
      </c>
      <c r="E182" s="34" t="s">
        <v>16</v>
      </c>
      <c r="F182" s="5" t="s">
        <v>17</v>
      </c>
      <c r="G182" s="11">
        <f>G185+G188+G191+G194+G197</f>
        <v>18148086.280000001</v>
      </c>
      <c r="H182" s="11">
        <f>H185+H188+H191+H194+H197</f>
        <v>3002070.06</v>
      </c>
      <c r="I182" s="11">
        <f t="shared" ref="I182:M182" si="122">I185+I188+I191+I194+I197</f>
        <v>3681018.3600000003</v>
      </c>
      <c r="J182" s="20">
        <f t="shared" si="122"/>
        <v>1982787.86</v>
      </c>
      <c r="K182" s="11">
        <f t="shared" si="122"/>
        <v>4102780</v>
      </c>
      <c r="L182" s="11">
        <f t="shared" si="122"/>
        <v>2658390</v>
      </c>
      <c r="M182" s="11">
        <f t="shared" si="122"/>
        <v>2721040</v>
      </c>
      <c r="N182" s="4"/>
      <c r="O182" s="4"/>
      <c r="P182" s="4"/>
      <c r="Q182" s="4"/>
      <c r="R182" s="4"/>
      <c r="S182" s="4"/>
      <c r="T182" s="4"/>
      <c r="U182" s="4"/>
      <c r="V182" s="4"/>
    </row>
    <row r="183" spans="1:23" ht="102">
      <c r="A183" s="29"/>
      <c r="B183" s="38"/>
      <c r="C183" s="29"/>
      <c r="D183" s="29"/>
      <c r="E183" s="35"/>
      <c r="F183" s="5" t="s">
        <v>18</v>
      </c>
      <c r="G183" s="11">
        <f>G186+G189+G192+G195+G198</f>
        <v>16147196.280000001</v>
      </c>
      <c r="H183" s="11">
        <f t="shared" ref="H183:M183" si="123">H186+H189+H192+H195+H198</f>
        <v>3002070.06</v>
      </c>
      <c r="I183" s="11">
        <f t="shared" si="123"/>
        <v>3681018.3600000003</v>
      </c>
      <c r="J183" s="20">
        <f t="shared" si="123"/>
        <v>1982787.86</v>
      </c>
      <c r="K183" s="11">
        <f t="shared" si="123"/>
        <v>4102780</v>
      </c>
      <c r="L183" s="11">
        <f t="shared" si="123"/>
        <v>2658390</v>
      </c>
      <c r="M183" s="11">
        <f t="shared" si="123"/>
        <v>2721040</v>
      </c>
      <c r="N183" s="4"/>
      <c r="O183" s="4"/>
      <c r="P183" s="4"/>
      <c r="Q183" s="4"/>
      <c r="R183" s="4"/>
      <c r="S183" s="4"/>
      <c r="T183" s="4"/>
      <c r="U183" s="4"/>
      <c r="V183" s="4"/>
    </row>
    <row r="184" spans="1:23" ht="63.75">
      <c r="A184" s="30"/>
      <c r="B184" s="39"/>
      <c r="C184" s="30"/>
      <c r="D184" s="30"/>
      <c r="E184" s="36"/>
      <c r="F184" s="5" t="s">
        <v>19</v>
      </c>
      <c r="G184" s="11">
        <f>G187+G190+G193+G196+G199</f>
        <v>0</v>
      </c>
      <c r="H184" s="11">
        <f t="shared" ref="H184:M184" si="124">H187+H190+H193+H196+H199</f>
        <v>0</v>
      </c>
      <c r="I184" s="11">
        <f t="shared" si="124"/>
        <v>0</v>
      </c>
      <c r="J184" s="20">
        <f t="shared" si="124"/>
        <v>0</v>
      </c>
      <c r="K184" s="11">
        <f t="shared" si="124"/>
        <v>0</v>
      </c>
      <c r="L184" s="11">
        <f t="shared" si="124"/>
        <v>0</v>
      </c>
      <c r="M184" s="11">
        <f t="shared" si="124"/>
        <v>0</v>
      </c>
      <c r="N184" s="4"/>
      <c r="O184" s="4"/>
      <c r="P184" s="4"/>
      <c r="Q184" s="4"/>
      <c r="R184" s="4"/>
      <c r="S184" s="4"/>
      <c r="T184" s="4"/>
      <c r="U184" s="4"/>
      <c r="V184" s="4"/>
    </row>
    <row r="185" spans="1:23" ht="38.25">
      <c r="A185" s="28"/>
      <c r="B185" s="37" t="s">
        <v>85</v>
      </c>
      <c r="C185" s="28">
        <v>2014</v>
      </c>
      <c r="D185" s="28">
        <v>2019</v>
      </c>
      <c r="E185" s="34" t="s">
        <v>16</v>
      </c>
      <c r="F185" s="5" t="s">
        <v>17</v>
      </c>
      <c r="G185" s="11">
        <f>H185+I185+J185+K185+L185+M185</f>
        <v>9109482.1400000006</v>
      </c>
      <c r="H185" s="11">
        <f>H186+H187</f>
        <v>1528630.1</v>
      </c>
      <c r="I185" s="11">
        <f t="shared" ref="I185:M185" si="125">I186+I187</f>
        <v>1185607.18</v>
      </c>
      <c r="J185" s="20">
        <f t="shared" si="125"/>
        <v>1379994.86</v>
      </c>
      <c r="K185" s="11">
        <f t="shared" si="125"/>
        <v>1942050</v>
      </c>
      <c r="L185" s="11">
        <f t="shared" si="125"/>
        <v>1516850</v>
      </c>
      <c r="M185" s="11">
        <f t="shared" si="125"/>
        <v>1556350</v>
      </c>
      <c r="N185" s="4"/>
      <c r="O185" s="4"/>
      <c r="P185" s="4"/>
      <c r="Q185" s="4"/>
      <c r="R185" s="4"/>
      <c r="S185" s="4"/>
      <c r="T185" s="4"/>
      <c r="U185" s="4"/>
      <c r="V185" s="4"/>
      <c r="W185" s="14"/>
    </row>
    <row r="186" spans="1:23" ht="102">
      <c r="A186" s="29"/>
      <c r="B186" s="38"/>
      <c r="C186" s="29"/>
      <c r="D186" s="29"/>
      <c r="E186" s="35"/>
      <c r="F186" s="5" t="s">
        <v>18</v>
      </c>
      <c r="G186" s="11">
        <f t="shared" ref="G186:G187" si="126">H186+I186+J186+K186+L186+M186</f>
        <v>9109482.1400000006</v>
      </c>
      <c r="H186" s="11">
        <v>1528630.1</v>
      </c>
      <c r="I186" s="11">
        <v>1185607.18</v>
      </c>
      <c r="J186" s="20">
        <v>1379994.86</v>
      </c>
      <c r="K186" s="11">
        <v>1942050</v>
      </c>
      <c r="L186" s="11">
        <v>1516850</v>
      </c>
      <c r="M186" s="11">
        <v>1556350</v>
      </c>
      <c r="N186" s="4"/>
      <c r="O186" s="4"/>
      <c r="P186" s="4"/>
      <c r="Q186" s="4"/>
      <c r="R186" s="4"/>
      <c r="S186" s="4"/>
      <c r="T186" s="4"/>
      <c r="U186" s="4"/>
      <c r="V186" s="4"/>
    </row>
    <row r="187" spans="1:23" ht="63.75">
      <c r="A187" s="30"/>
      <c r="B187" s="39"/>
      <c r="C187" s="30"/>
      <c r="D187" s="30"/>
      <c r="E187" s="36"/>
      <c r="F187" s="5" t="s">
        <v>19</v>
      </c>
      <c r="G187" s="11">
        <f t="shared" si="126"/>
        <v>0</v>
      </c>
      <c r="H187" s="11"/>
      <c r="I187" s="11"/>
      <c r="J187" s="20"/>
      <c r="K187" s="11"/>
      <c r="L187" s="11"/>
      <c r="M187" s="11"/>
      <c r="N187" s="4"/>
      <c r="O187" s="4"/>
      <c r="P187" s="4"/>
      <c r="Q187" s="4"/>
      <c r="R187" s="4"/>
      <c r="S187" s="4"/>
      <c r="T187" s="4"/>
      <c r="U187" s="4"/>
      <c r="V187" s="4"/>
    </row>
    <row r="188" spans="1:23" ht="38.25">
      <c r="A188" s="28"/>
      <c r="B188" s="37" t="s">
        <v>86</v>
      </c>
      <c r="C188" s="28">
        <v>2014</v>
      </c>
      <c r="D188" s="28">
        <v>2019</v>
      </c>
      <c r="E188" s="34" t="s">
        <v>16</v>
      </c>
      <c r="F188" s="5" t="s">
        <v>17</v>
      </c>
      <c r="G188" s="11">
        <f>H188+I188+J188+K188+L188+M188</f>
        <v>570256</v>
      </c>
      <c r="H188" s="11">
        <f>H189+H190</f>
        <v>20000</v>
      </c>
      <c r="I188" s="11">
        <f t="shared" ref="I188:M188" si="127">I189+I190</f>
        <v>99093</v>
      </c>
      <c r="J188" s="20">
        <f t="shared" si="127"/>
        <v>39093</v>
      </c>
      <c r="K188" s="11">
        <f t="shared" si="127"/>
        <v>117370</v>
      </c>
      <c r="L188" s="11">
        <f t="shared" si="127"/>
        <v>146200</v>
      </c>
      <c r="M188" s="11">
        <f t="shared" si="127"/>
        <v>148500</v>
      </c>
      <c r="N188" s="4"/>
      <c r="O188" s="4"/>
      <c r="P188" s="4"/>
      <c r="Q188" s="4"/>
      <c r="R188" s="4"/>
      <c r="S188" s="4"/>
      <c r="T188" s="4"/>
      <c r="U188" s="4"/>
      <c r="V188" s="4"/>
      <c r="W188" s="14"/>
    </row>
    <row r="189" spans="1:23" ht="102">
      <c r="A189" s="29"/>
      <c r="B189" s="38"/>
      <c r="C189" s="29"/>
      <c r="D189" s="29"/>
      <c r="E189" s="35"/>
      <c r="F189" s="5" t="s">
        <v>18</v>
      </c>
      <c r="G189" s="11">
        <f t="shared" ref="G189:G190" si="128">H189+I189+J189+K189+L189+M189</f>
        <v>570256</v>
      </c>
      <c r="H189" s="11">
        <v>20000</v>
      </c>
      <c r="I189" s="11">
        <v>99093</v>
      </c>
      <c r="J189" s="20">
        <v>39093</v>
      </c>
      <c r="K189" s="11">
        <v>117370</v>
      </c>
      <c r="L189" s="11">
        <v>146200</v>
      </c>
      <c r="M189" s="11">
        <v>148500</v>
      </c>
      <c r="N189" s="4"/>
      <c r="O189" s="4"/>
      <c r="P189" s="4"/>
      <c r="Q189" s="4"/>
      <c r="R189" s="4"/>
      <c r="S189" s="4"/>
      <c r="T189" s="4"/>
      <c r="U189" s="4"/>
      <c r="V189" s="4"/>
    </row>
    <row r="190" spans="1:23" ht="63.75">
      <c r="A190" s="30"/>
      <c r="B190" s="39"/>
      <c r="C190" s="30"/>
      <c r="D190" s="30"/>
      <c r="E190" s="36"/>
      <c r="F190" s="5" t="s">
        <v>19</v>
      </c>
      <c r="G190" s="11">
        <f t="shared" si="128"/>
        <v>0</v>
      </c>
      <c r="H190" s="11"/>
      <c r="I190" s="11"/>
      <c r="J190" s="20"/>
      <c r="K190" s="11"/>
      <c r="L190" s="11"/>
      <c r="M190" s="11"/>
      <c r="N190" s="4"/>
      <c r="O190" s="4"/>
      <c r="P190" s="4"/>
      <c r="Q190" s="4"/>
      <c r="R190" s="4"/>
      <c r="S190" s="4"/>
      <c r="T190" s="4"/>
      <c r="U190" s="4"/>
      <c r="V190" s="4"/>
    </row>
    <row r="191" spans="1:23" ht="38.25">
      <c r="A191" s="28"/>
      <c r="B191" s="37" t="s">
        <v>87</v>
      </c>
      <c r="C191" s="28">
        <v>2014</v>
      </c>
      <c r="D191" s="28">
        <v>2019</v>
      </c>
      <c r="E191" s="34" t="s">
        <v>16</v>
      </c>
      <c r="F191" s="5" t="s">
        <v>17</v>
      </c>
      <c r="G191" s="11">
        <f>H191+I191+J191+K191+L191+M191</f>
        <v>231808.74</v>
      </c>
      <c r="H191" s="11">
        <f>H192+H193</f>
        <v>33738.74</v>
      </c>
      <c r="I191" s="11">
        <f t="shared" ref="I191:M191" si="129">I192+I193</f>
        <v>17200</v>
      </c>
      <c r="J191" s="20">
        <f t="shared" si="129"/>
        <v>29200</v>
      </c>
      <c r="K191" s="11">
        <f t="shared" si="129"/>
        <v>42470</v>
      </c>
      <c r="L191" s="11">
        <f t="shared" si="129"/>
        <v>53800</v>
      </c>
      <c r="M191" s="11">
        <f t="shared" si="129"/>
        <v>55400</v>
      </c>
      <c r="N191" s="4"/>
      <c r="O191" s="4"/>
      <c r="P191" s="4"/>
      <c r="Q191" s="4"/>
      <c r="R191" s="4"/>
      <c r="S191" s="4"/>
      <c r="T191" s="4"/>
      <c r="U191" s="4"/>
      <c r="V191" s="4"/>
      <c r="W191" s="14"/>
    </row>
    <row r="192" spans="1:23" ht="102">
      <c r="A192" s="29"/>
      <c r="B192" s="38"/>
      <c r="C192" s="29"/>
      <c r="D192" s="29"/>
      <c r="E192" s="35"/>
      <c r="F192" s="5" t="s">
        <v>18</v>
      </c>
      <c r="G192" s="11">
        <f t="shared" ref="G192:G193" si="130">H192+I192+J192+K192+L192+M192</f>
        <v>231808.74</v>
      </c>
      <c r="H192" s="11">
        <v>33738.74</v>
      </c>
      <c r="I192" s="11">
        <v>17200</v>
      </c>
      <c r="J192" s="20">
        <v>29200</v>
      </c>
      <c r="K192" s="11">
        <v>42470</v>
      </c>
      <c r="L192" s="11">
        <v>53800</v>
      </c>
      <c r="M192" s="11">
        <v>55400</v>
      </c>
      <c r="N192" s="4"/>
      <c r="O192" s="4"/>
      <c r="P192" s="4"/>
      <c r="Q192" s="4"/>
      <c r="R192" s="4"/>
      <c r="S192" s="4"/>
      <c r="T192" s="4"/>
      <c r="U192" s="4"/>
      <c r="V192" s="4"/>
    </row>
    <row r="193" spans="1:23" ht="63.75">
      <c r="A193" s="30"/>
      <c r="B193" s="39"/>
      <c r="C193" s="30"/>
      <c r="D193" s="30"/>
      <c r="E193" s="36"/>
      <c r="F193" s="5" t="s">
        <v>19</v>
      </c>
      <c r="G193" s="11">
        <f t="shared" si="130"/>
        <v>0</v>
      </c>
      <c r="H193" s="11"/>
      <c r="I193" s="11"/>
      <c r="J193" s="20"/>
      <c r="K193" s="11"/>
      <c r="L193" s="11"/>
      <c r="M193" s="11"/>
      <c r="N193" s="4"/>
      <c r="O193" s="4"/>
      <c r="P193" s="4"/>
      <c r="Q193" s="4"/>
      <c r="R193" s="4"/>
      <c r="S193" s="4"/>
      <c r="T193" s="4"/>
      <c r="U193" s="4"/>
      <c r="V193" s="4"/>
    </row>
    <row r="194" spans="1:23" ht="38.25">
      <c r="A194" s="28"/>
      <c r="B194" s="37" t="s">
        <v>88</v>
      </c>
      <c r="C194" s="28">
        <v>2014</v>
      </c>
      <c r="D194" s="28">
        <v>2019</v>
      </c>
      <c r="E194" s="34" t="s">
        <v>16</v>
      </c>
      <c r="F194" s="5" t="s">
        <v>17</v>
      </c>
      <c r="G194" s="11">
        <f>H194+I194+J194+L194+M194+K194</f>
        <v>8176439.4000000004</v>
      </c>
      <c r="H194" s="11">
        <f>H195+H196</f>
        <v>1359601.22</v>
      </c>
      <c r="I194" s="11">
        <f t="shared" ref="I194:M194" si="131">I195+I196</f>
        <v>2379118.1800000002</v>
      </c>
      <c r="J194" s="20">
        <f t="shared" si="131"/>
        <v>534500</v>
      </c>
      <c r="K194" s="11">
        <f t="shared" si="131"/>
        <v>2000890</v>
      </c>
      <c r="L194" s="11">
        <f t="shared" si="131"/>
        <v>941540</v>
      </c>
      <c r="M194" s="11">
        <f t="shared" si="131"/>
        <v>960790</v>
      </c>
      <c r="N194" s="4"/>
      <c r="O194" s="4"/>
      <c r="P194" s="4"/>
      <c r="Q194" s="4"/>
      <c r="R194" s="4"/>
      <c r="S194" s="4"/>
      <c r="T194" s="4"/>
      <c r="U194" s="4"/>
      <c r="V194" s="4"/>
      <c r="W194" s="14"/>
    </row>
    <row r="195" spans="1:23" ht="102">
      <c r="A195" s="29"/>
      <c r="B195" s="38"/>
      <c r="C195" s="29"/>
      <c r="D195" s="29"/>
      <c r="E195" s="35"/>
      <c r="F195" s="5" t="s">
        <v>18</v>
      </c>
      <c r="G195" s="11">
        <f t="shared" ref="G195:G196" si="132">H195+I195+J195+L195+M195</f>
        <v>6175549.4000000004</v>
      </c>
      <c r="H195" s="11">
        <v>1359601.22</v>
      </c>
      <c r="I195" s="11">
        <v>2379118.1800000002</v>
      </c>
      <c r="J195" s="20">
        <v>534500</v>
      </c>
      <c r="K195" s="11">
        <v>2000890</v>
      </c>
      <c r="L195" s="11">
        <v>941540</v>
      </c>
      <c r="M195" s="11">
        <v>960790</v>
      </c>
      <c r="N195" s="4"/>
      <c r="O195" s="4"/>
      <c r="P195" s="4"/>
      <c r="Q195" s="4"/>
      <c r="R195" s="4"/>
      <c r="S195" s="4"/>
      <c r="T195" s="4"/>
      <c r="U195" s="4"/>
      <c r="V195" s="4"/>
    </row>
    <row r="196" spans="1:23" ht="63.75">
      <c r="A196" s="30"/>
      <c r="B196" s="39"/>
      <c r="C196" s="30"/>
      <c r="D196" s="30"/>
      <c r="E196" s="36"/>
      <c r="F196" s="5" t="s">
        <v>19</v>
      </c>
      <c r="G196" s="11">
        <f t="shared" si="132"/>
        <v>0</v>
      </c>
      <c r="H196" s="11"/>
      <c r="I196" s="11"/>
      <c r="J196" s="20"/>
      <c r="K196" s="11"/>
      <c r="L196" s="11"/>
      <c r="M196" s="11"/>
      <c r="N196" s="4"/>
      <c r="O196" s="4"/>
      <c r="P196" s="4"/>
      <c r="Q196" s="4"/>
      <c r="R196" s="4"/>
      <c r="S196" s="4"/>
      <c r="T196" s="4"/>
      <c r="U196" s="4"/>
      <c r="V196" s="4"/>
    </row>
    <row r="197" spans="1:23" ht="38.25">
      <c r="A197" s="28"/>
      <c r="B197" s="37" t="s">
        <v>89</v>
      </c>
      <c r="C197" s="28">
        <v>2014</v>
      </c>
      <c r="D197" s="28">
        <v>2019</v>
      </c>
      <c r="E197" s="34" t="s">
        <v>16</v>
      </c>
      <c r="F197" s="5" t="s">
        <v>17</v>
      </c>
      <c r="G197" s="11">
        <f>H197+I197+J197+K197+L197+M197</f>
        <v>60100</v>
      </c>
      <c r="H197" s="11">
        <f>H198+H199</f>
        <v>60100</v>
      </c>
      <c r="I197" s="11">
        <f t="shared" ref="I197:M197" si="133">I198+I199</f>
        <v>0</v>
      </c>
      <c r="J197" s="20">
        <f t="shared" si="133"/>
        <v>0</v>
      </c>
      <c r="K197" s="11">
        <f t="shared" si="133"/>
        <v>0</v>
      </c>
      <c r="L197" s="11">
        <f t="shared" si="133"/>
        <v>0</v>
      </c>
      <c r="M197" s="11">
        <f t="shared" si="133"/>
        <v>0</v>
      </c>
      <c r="N197" s="4"/>
      <c r="O197" s="4"/>
      <c r="P197" s="4"/>
      <c r="Q197" s="4"/>
      <c r="R197" s="4"/>
      <c r="S197" s="4"/>
      <c r="T197" s="4"/>
      <c r="U197" s="4"/>
      <c r="V197" s="4"/>
    </row>
    <row r="198" spans="1:23" ht="102">
      <c r="A198" s="29"/>
      <c r="B198" s="38"/>
      <c r="C198" s="29"/>
      <c r="D198" s="29"/>
      <c r="E198" s="35"/>
      <c r="F198" s="5" t="s">
        <v>18</v>
      </c>
      <c r="G198" s="11">
        <f t="shared" ref="G198:G199" si="134">H198+I198+J198+K198+L198+M198</f>
        <v>60100</v>
      </c>
      <c r="H198" s="11">
        <v>60100</v>
      </c>
      <c r="I198" s="11"/>
      <c r="J198" s="20"/>
      <c r="K198" s="11"/>
      <c r="L198" s="11"/>
      <c r="M198" s="11"/>
      <c r="N198" s="4"/>
      <c r="O198" s="4"/>
      <c r="P198" s="4"/>
      <c r="Q198" s="4"/>
      <c r="R198" s="4"/>
      <c r="S198" s="4"/>
      <c r="T198" s="4"/>
      <c r="U198" s="4"/>
      <c r="V198" s="4"/>
    </row>
    <row r="199" spans="1:23" ht="63.75">
      <c r="A199" s="30"/>
      <c r="B199" s="39"/>
      <c r="C199" s="30"/>
      <c r="D199" s="30"/>
      <c r="E199" s="36"/>
      <c r="F199" s="5" t="s">
        <v>19</v>
      </c>
      <c r="G199" s="11">
        <f t="shared" si="134"/>
        <v>0</v>
      </c>
      <c r="H199" s="11"/>
      <c r="I199" s="11"/>
      <c r="J199" s="20"/>
      <c r="K199" s="11"/>
      <c r="L199" s="11"/>
      <c r="M199" s="11"/>
      <c r="N199" s="4"/>
      <c r="O199" s="4"/>
      <c r="P199" s="4"/>
      <c r="Q199" s="4"/>
      <c r="R199" s="4"/>
      <c r="S199" s="4"/>
      <c r="T199" s="4"/>
      <c r="U199" s="4"/>
      <c r="V199" s="4"/>
    </row>
    <row r="200" spans="1:23" ht="38.25">
      <c r="A200" s="28"/>
      <c r="B200" s="31" t="s">
        <v>22</v>
      </c>
      <c r="C200" s="28">
        <v>2014</v>
      </c>
      <c r="D200" s="28">
        <v>2019</v>
      </c>
      <c r="E200" s="34" t="s">
        <v>16</v>
      </c>
      <c r="F200" s="5" t="s">
        <v>17</v>
      </c>
      <c r="G200" s="11">
        <f>G73+G103+G115+G131+G179</f>
        <v>104100057.18000001</v>
      </c>
      <c r="H200" s="11">
        <f t="shared" ref="H200:M200" si="135">H73+H103+H115+H131+H179</f>
        <v>32454880.419999998</v>
      </c>
      <c r="I200" s="11">
        <f t="shared" si="135"/>
        <v>29879839.270000003</v>
      </c>
      <c r="J200" s="20">
        <f t="shared" si="135"/>
        <v>21569047.490000002</v>
      </c>
      <c r="K200" s="11">
        <f t="shared" si="135"/>
        <v>7705290</v>
      </c>
      <c r="L200" s="11">
        <f t="shared" si="135"/>
        <v>6252700</v>
      </c>
      <c r="M200" s="11">
        <f t="shared" si="135"/>
        <v>6238300</v>
      </c>
      <c r="N200" s="4" t="s">
        <v>15</v>
      </c>
      <c r="O200" s="4" t="s">
        <v>15</v>
      </c>
      <c r="P200" s="4" t="s">
        <v>15</v>
      </c>
      <c r="Q200" s="4" t="s">
        <v>15</v>
      </c>
      <c r="R200" s="4" t="s">
        <v>15</v>
      </c>
      <c r="S200" s="4" t="s">
        <v>15</v>
      </c>
      <c r="T200" s="4" t="s">
        <v>15</v>
      </c>
      <c r="U200" s="4" t="s">
        <v>15</v>
      </c>
      <c r="V200" s="4" t="s">
        <v>15</v>
      </c>
      <c r="W200" s="14"/>
    </row>
    <row r="201" spans="1:23" ht="102">
      <c r="A201" s="29"/>
      <c r="B201" s="32"/>
      <c r="C201" s="29"/>
      <c r="D201" s="29"/>
      <c r="E201" s="35"/>
      <c r="F201" s="5" t="s">
        <v>18</v>
      </c>
      <c r="G201" s="11">
        <f>G74+G104+G116+G132+G180</f>
        <v>39791681.43</v>
      </c>
      <c r="H201" s="11">
        <f t="shared" ref="H201:M201" si="136">H74+H104+H116+H132+H180</f>
        <v>6693619.1899999995</v>
      </c>
      <c r="I201" s="11">
        <f t="shared" si="136"/>
        <v>7815585.4800000004</v>
      </c>
      <c r="J201" s="20">
        <f t="shared" si="136"/>
        <v>7087076.7599999998</v>
      </c>
      <c r="K201" s="11">
        <f t="shared" si="136"/>
        <v>7705290</v>
      </c>
      <c r="L201" s="11">
        <f t="shared" si="136"/>
        <v>6252700</v>
      </c>
      <c r="M201" s="11">
        <f t="shared" si="136"/>
        <v>6238300</v>
      </c>
      <c r="N201" s="4" t="s">
        <v>15</v>
      </c>
      <c r="O201" s="4" t="s">
        <v>15</v>
      </c>
      <c r="P201" s="4" t="s">
        <v>15</v>
      </c>
      <c r="Q201" s="4" t="s">
        <v>15</v>
      </c>
      <c r="R201" s="4" t="s">
        <v>15</v>
      </c>
      <c r="S201" s="4" t="s">
        <v>15</v>
      </c>
      <c r="T201" s="4" t="s">
        <v>15</v>
      </c>
      <c r="U201" s="4" t="s">
        <v>15</v>
      </c>
      <c r="V201" s="4" t="s">
        <v>15</v>
      </c>
    </row>
    <row r="202" spans="1:23" ht="123.75" customHeight="1">
      <c r="A202" s="29"/>
      <c r="B202" s="32"/>
      <c r="C202" s="29"/>
      <c r="D202" s="29"/>
      <c r="E202" s="35"/>
      <c r="F202" s="25" t="s">
        <v>105</v>
      </c>
      <c r="G202" s="20">
        <v>3354409.75</v>
      </c>
      <c r="H202" s="20"/>
      <c r="I202" s="20"/>
      <c r="J202" s="20">
        <v>3354409.75</v>
      </c>
      <c r="K202" s="11"/>
      <c r="L202" s="11"/>
      <c r="M202" s="11"/>
      <c r="N202" s="4"/>
      <c r="O202" s="4"/>
      <c r="P202" s="4"/>
      <c r="Q202" s="4"/>
      <c r="R202" s="4"/>
      <c r="S202" s="4"/>
      <c r="T202" s="4"/>
      <c r="U202" s="4"/>
      <c r="V202" s="4"/>
    </row>
    <row r="203" spans="1:23" ht="63.75">
      <c r="A203" s="30"/>
      <c r="B203" s="33"/>
      <c r="C203" s="30"/>
      <c r="D203" s="30"/>
      <c r="E203" s="36"/>
      <c r="F203" s="5" t="s">
        <v>104</v>
      </c>
      <c r="G203" s="11">
        <f>G75+G105+G117+G133+G181</f>
        <v>19455002.77</v>
      </c>
      <c r="H203" s="11">
        <f t="shared" ref="H203:M203" si="137">H75+H105+H117+H133+H181</f>
        <v>5424325.8399999999</v>
      </c>
      <c r="I203" s="11">
        <f t="shared" si="137"/>
        <v>3100628.19</v>
      </c>
      <c r="J203" s="20">
        <f t="shared" si="137"/>
        <v>10930048.74</v>
      </c>
      <c r="K203" s="11">
        <f t="shared" si="137"/>
        <v>0</v>
      </c>
      <c r="L203" s="11">
        <f t="shared" si="137"/>
        <v>0</v>
      </c>
      <c r="M203" s="11">
        <f t="shared" si="137"/>
        <v>0</v>
      </c>
      <c r="N203" s="4" t="s">
        <v>15</v>
      </c>
      <c r="O203" s="4" t="s">
        <v>15</v>
      </c>
      <c r="P203" s="4" t="s">
        <v>15</v>
      </c>
      <c r="Q203" s="4" t="s">
        <v>15</v>
      </c>
      <c r="R203" s="4" t="s">
        <v>15</v>
      </c>
      <c r="S203" s="4" t="s">
        <v>15</v>
      </c>
      <c r="T203" s="4" t="s">
        <v>15</v>
      </c>
      <c r="U203" s="4" t="s">
        <v>15</v>
      </c>
      <c r="V203" s="4" t="s">
        <v>15</v>
      </c>
    </row>
    <row r="204" spans="1:23" ht="77.25" customHeight="1">
      <c r="A204" s="40" t="s">
        <v>91</v>
      </c>
      <c r="B204" s="41"/>
      <c r="C204" s="3" t="s">
        <v>15</v>
      </c>
      <c r="D204" s="3" t="s">
        <v>15</v>
      </c>
      <c r="E204" s="12" t="s">
        <v>15</v>
      </c>
      <c r="F204" s="13" t="s">
        <v>15</v>
      </c>
      <c r="G204" s="11" t="s">
        <v>15</v>
      </c>
      <c r="H204" s="11" t="s">
        <v>15</v>
      </c>
      <c r="I204" s="11" t="s">
        <v>15</v>
      </c>
      <c r="J204" s="20" t="s">
        <v>15</v>
      </c>
      <c r="K204" s="11" t="s">
        <v>15</v>
      </c>
      <c r="L204" s="11" t="s">
        <v>15</v>
      </c>
      <c r="M204" s="11" t="s">
        <v>15</v>
      </c>
      <c r="N204" s="4" t="s">
        <v>15</v>
      </c>
      <c r="O204" s="4" t="s">
        <v>15</v>
      </c>
      <c r="P204" s="4" t="s">
        <v>15</v>
      </c>
      <c r="Q204" s="4" t="s">
        <v>15</v>
      </c>
      <c r="R204" s="4" t="s">
        <v>15</v>
      </c>
      <c r="S204" s="4" t="s">
        <v>15</v>
      </c>
      <c r="T204" s="4" t="s">
        <v>15</v>
      </c>
      <c r="U204" s="4" t="s">
        <v>15</v>
      </c>
      <c r="V204" s="4" t="s">
        <v>15</v>
      </c>
    </row>
    <row r="205" spans="1:23" ht="105" customHeight="1">
      <c r="A205" s="42" t="s">
        <v>92</v>
      </c>
      <c r="B205" s="43"/>
      <c r="C205" s="3" t="s">
        <v>15</v>
      </c>
      <c r="D205" s="3" t="s">
        <v>15</v>
      </c>
      <c r="E205" s="12" t="s">
        <v>15</v>
      </c>
      <c r="F205" s="13" t="s">
        <v>15</v>
      </c>
      <c r="G205" s="11" t="s">
        <v>15</v>
      </c>
      <c r="H205" s="11" t="s">
        <v>15</v>
      </c>
      <c r="I205" s="11" t="s">
        <v>15</v>
      </c>
      <c r="J205" s="20" t="s">
        <v>15</v>
      </c>
      <c r="K205" s="11" t="s">
        <v>15</v>
      </c>
      <c r="L205" s="11" t="s">
        <v>15</v>
      </c>
      <c r="M205" s="11" t="s">
        <v>15</v>
      </c>
      <c r="N205" s="4" t="s">
        <v>15</v>
      </c>
      <c r="O205" s="4" t="s">
        <v>15</v>
      </c>
      <c r="P205" s="4" t="s">
        <v>15</v>
      </c>
      <c r="Q205" s="4" t="s">
        <v>15</v>
      </c>
      <c r="R205" s="4" t="s">
        <v>15</v>
      </c>
      <c r="S205" s="4" t="s">
        <v>15</v>
      </c>
      <c r="T205" s="4" t="s">
        <v>15</v>
      </c>
      <c r="U205" s="4" t="s">
        <v>15</v>
      </c>
      <c r="V205" s="4" t="s">
        <v>15</v>
      </c>
    </row>
    <row r="206" spans="1:23" ht="38.25">
      <c r="A206" s="28"/>
      <c r="B206" s="31" t="s">
        <v>93</v>
      </c>
      <c r="C206" s="28">
        <v>2014</v>
      </c>
      <c r="D206" s="28">
        <v>2019</v>
      </c>
      <c r="E206" s="34" t="s">
        <v>16</v>
      </c>
      <c r="F206" s="5" t="s">
        <v>17</v>
      </c>
      <c r="G206" s="11">
        <f t="shared" ref="G206:G211" si="138">G209</f>
        <v>339722.8</v>
      </c>
      <c r="H206" s="11">
        <f t="shared" ref="H206:M206" si="139">H209</f>
        <v>152780</v>
      </c>
      <c r="I206" s="11">
        <f t="shared" si="139"/>
        <v>104000.8</v>
      </c>
      <c r="J206" s="20">
        <f t="shared" si="139"/>
        <v>82942</v>
      </c>
      <c r="K206" s="11">
        <f t="shared" si="139"/>
        <v>0</v>
      </c>
      <c r="L206" s="11">
        <f t="shared" si="139"/>
        <v>0</v>
      </c>
      <c r="M206" s="11">
        <f t="shared" si="139"/>
        <v>0</v>
      </c>
      <c r="N206" s="4"/>
      <c r="O206" s="4"/>
      <c r="P206" s="4"/>
      <c r="Q206" s="4"/>
      <c r="R206" s="4"/>
      <c r="S206" s="4"/>
      <c r="T206" s="4"/>
      <c r="U206" s="4"/>
      <c r="V206" s="4"/>
      <c r="W206" s="14"/>
    </row>
    <row r="207" spans="1:23" ht="102">
      <c r="A207" s="29"/>
      <c r="B207" s="32"/>
      <c r="C207" s="29"/>
      <c r="D207" s="29"/>
      <c r="E207" s="35"/>
      <c r="F207" s="5" t="s">
        <v>18</v>
      </c>
      <c r="G207" s="11">
        <f t="shared" si="138"/>
        <v>339722.8</v>
      </c>
      <c r="H207" s="11">
        <f t="shared" ref="H207:M207" si="140">H210</f>
        <v>152780</v>
      </c>
      <c r="I207" s="11">
        <f t="shared" si="140"/>
        <v>104000.8</v>
      </c>
      <c r="J207" s="20">
        <f t="shared" si="140"/>
        <v>82942</v>
      </c>
      <c r="K207" s="11">
        <f t="shared" si="140"/>
        <v>0</v>
      </c>
      <c r="L207" s="11">
        <f t="shared" si="140"/>
        <v>0</v>
      </c>
      <c r="M207" s="11">
        <f t="shared" si="140"/>
        <v>0</v>
      </c>
      <c r="N207" s="4"/>
      <c r="O207" s="4"/>
      <c r="P207" s="4"/>
      <c r="Q207" s="4"/>
      <c r="R207" s="4"/>
      <c r="S207" s="4"/>
      <c r="T207" s="4"/>
      <c r="U207" s="4"/>
      <c r="V207" s="4"/>
    </row>
    <row r="208" spans="1:23" ht="63.75">
      <c r="A208" s="30"/>
      <c r="B208" s="33"/>
      <c r="C208" s="30"/>
      <c r="D208" s="30"/>
      <c r="E208" s="36"/>
      <c r="F208" s="5" t="s">
        <v>19</v>
      </c>
      <c r="G208" s="11">
        <f t="shared" si="138"/>
        <v>0</v>
      </c>
      <c r="H208" s="11">
        <f t="shared" ref="H208:M208" si="141">H211</f>
        <v>0</v>
      </c>
      <c r="I208" s="11">
        <f t="shared" si="141"/>
        <v>0</v>
      </c>
      <c r="J208" s="20">
        <f t="shared" si="141"/>
        <v>0</v>
      </c>
      <c r="K208" s="11">
        <f t="shared" si="141"/>
        <v>0</v>
      </c>
      <c r="L208" s="11">
        <f t="shared" si="141"/>
        <v>0</v>
      </c>
      <c r="M208" s="11">
        <f t="shared" si="141"/>
        <v>0</v>
      </c>
      <c r="N208" s="4"/>
      <c r="O208" s="4"/>
      <c r="P208" s="4"/>
      <c r="Q208" s="4"/>
      <c r="R208" s="4"/>
      <c r="S208" s="4"/>
      <c r="T208" s="4"/>
      <c r="U208" s="4"/>
      <c r="V208" s="4"/>
    </row>
    <row r="209" spans="1:23" ht="38.25">
      <c r="A209" s="28"/>
      <c r="B209" s="31" t="s">
        <v>94</v>
      </c>
      <c r="C209" s="28">
        <v>2014</v>
      </c>
      <c r="D209" s="28">
        <v>2019</v>
      </c>
      <c r="E209" s="34" t="s">
        <v>16</v>
      </c>
      <c r="F209" s="5" t="s">
        <v>17</v>
      </c>
      <c r="G209" s="11">
        <f t="shared" si="138"/>
        <v>339722.8</v>
      </c>
      <c r="H209" s="11">
        <f t="shared" ref="H209:M209" si="142">H212</f>
        <v>152780</v>
      </c>
      <c r="I209" s="11">
        <f t="shared" si="142"/>
        <v>104000.8</v>
      </c>
      <c r="J209" s="20">
        <f t="shared" si="142"/>
        <v>82942</v>
      </c>
      <c r="K209" s="11">
        <f t="shared" si="142"/>
        <v>0</v>
      </c>
      <c r="L209" s="11">
        <f t="shared" si="142"/>
        <v>0</v>
      </c>
      <c r="M209" s="11">
        <f t="shared" si="142"/>
        <v>0</v>
      </c>
      <c r="N209" s="4"/>
      <c r="O209" s="4"/>
      <c r="P209" s="4"/>
      <c r="Q209" s="4"/>
      <c r="R209" s="4"/>
      <c r="S209" s="4"/>
      <c r="T209" s="4"/>
      <c r="U209" s="4"/>
      <c r="V209" s="4"/>
    </row>
    <row r="210" spans="1:23" ht="102">
      <c r="A210" s="29"/>
      <c r="B210" s="32"/>
      <c r="C210" s="29"/>
      <c r="D210" s="29"/>
      <c r="E210" s="35"/>
      <c r="F210" s="5" t="s">
        <v>18</v>
      </c>
      <c r="G210" s="11">
        <f t="shared" si="138"/>
        <v>339722.8</v>
      </c>
      <c r="H210" s="11">
        <f t="shared" ref="H210:M210" si="143">H213</f>
        <v>152780</v>
      </c>
      <c r="I210" s="11">
        <f t="shared" si="143"/>
        <v>104000.8</v>
      </c>
      <c r="J210" s="20">
        <f t="shared" si="143"/>
        <v>82942</v>
      </c>
      <c r="K210" s="11">
        <f t="shared" si="143"/>
        <v>0</v>
      </c>
      <c r="L210" s="11">
        <f t="shared" si="143"/>
        <v>0</v>
      </c>
      <c r="M210" s="11">
        <f t="shared" si="143"/>
        <v>0</v>
      </c>
      <c r="N210" s="4"/>
      <c r="O210" s="4"/>
      <c r="P210" s="4"/>
      <c r="Q210" s="4"/>
      <c r="R210" s="4"/>
      <c r="S210" s="4"/>
      <c r="T210" s="4"/>
      <c r="U210" s="4"/>
      <c r="V210" s="4"/>
    </row>
    <row r="211" spans="1:23" ht="63.75">
      <c r="A211" s="30"/>
      <c r="B211" s="33"/>
      <c r="C211" s="30"/>
      <c r="D211" s="30"/>
      <c r="E211" s="36"/>
      <c r="F211" s="5" t="s">
        <v>19</v>
      </c>
      <c r="G211" s="11">
        <f t="shared" si="138"/>
        <v>0</v>
      </c>
      <c r="H211" s="11">
        <f t="shared" ref="H211:M211" si="144">H214</f>
        <v>0</v>
      </c>
      <c r="I211" s="11">
        <f t="shared" si="144"/>
        <v>0</v>
      </c>
      <c r="J211" s="20">
        <f t="shared" si="144"/>
        <v>0</v>
      </c>
      <c r="K211" s="11">
        <f t="shared" si="144"/>
        <v>0</v>
      </c>
      <c r="L211" s="11">
        <f t="shared" si="144"/>
        <v>0</v>
      </c>
      <c r="M211" s="11">
        <f t="shared" si="144"/>
        <v>0</v>
      </c>
      <c r="N211" s="4"/>
      <c r="O211" s="4"/>
      <c r="P211" s="4"/>
      <c r="Q211" s="4"/>
      <c r="R211" s="4"/>
      <c r="S211" s="4"/>
      <c r="T211" s="4"/>
      <c r="U211" s="4"/>
      <c r="V211" s="4"/>
    </row>
    <row r="212" spans="1:23" ht="38.25">
      <c r="A212" s="28"/>
      <c r="B212" s="37" t="s">
        <v>95</v>
      </c>
      <c r="C212" s="28">
        <v>2014</v>
      </c>
      <c r="D212" s="28">
        <v>2019</v>
      </c>
      <c r="E212" s="34" t="s">
        <v>16</v>
      </c>
      <c r="F212" s="5" t="s">
        <v>17</v>
      </c>
      <c r="G212" s="11">
        <f>H212+I212+J212+K212+L212+M212</f>
        <v>339722.8</v>
      </c>
      <c r="H212" s="11">
        <f>H213+H214</f>
        <v>152780</v>
      </c>
      <c r="I212" s="11">
        <f t="shared" ref="I212:M212" si="145">I213+I214</f>
        <v>104000.8</v>
      </c>
      <c r="J212" s="20">
        <f t="shared" si="145"/>
        <v>82942</v>
      </c>
      <c r="K212" s="11">
        <f t="shared" si="145"/>
        <v>0</v>
      </c>
      <c r="L212" s="11">
        <f t="shared" si="145"/>
        <v>0</v>
      </c>
      <c r="M212" s="11">
        <f t="shared" si="145"/>
        <v>0</v>
      </c>
      <c r="N212" s="4"/>
      <c r="O212" s="4"/>
      <c r="P212" s="4"/>
      <c r="Q212" s="4"/>
      <c r="R212" s="4"/>
      <c r="S212" s="4"/>
      <c r="T212" s="4"/>
      <c r="U212" s="4"/>
      <c r="V212" s="4"/>
    </row>
    <row r="213" spans="1:23" ht="102">
      <c r="A213" s="29"/>
      <c r="B213" s="38"/>
      <c r="C213" s="29"/>
      <c r="D213" s="29"/>
      <c r="E213" s="35"/>
      <c r="F213" s="5" t="s">
        <v>18</v>
      </c>
      <c r="G213" s="11">
        <f t="shared" ref="G213:G214" si="146">H213+I213+J213+K213+L213+M213</f>
        <v>339722.8</v>
      </c>
      <c r="H213" s="11">
        <v>152780</v>
      </c>
      <c r="I213" s="11">
        <v>104000.8</v>
      </c>
      <c r="J213" s="20">
        <v>82942</v>
      </c>
      <c r="K213" s="11"/>
      <c r="L213" s="11"/>
      <c r="M213" s="11"/>
      <c r="N213" s="4"/>
      <c r="O213" s="4"/>
      <c r="P213" s="4"/>
      <c r="Q213" s="4"/>
      <c r="R213" s="4"/>
      <c r="S213" s="4"/>
      <c r="T213" s="4"/>
      <c r="U213" s="4"/>
      <c r="V213" s="4"/>
    </row>
    <row r="214" spans="1:23" ht="63.75">
      <c r="A214" s="30"/>
      <c r="B214" s="39"/>
      <c r="C214" s="30"/>
      <c r="D214" s="30"/>
      <c r="E214" s="36"/>
      <c r="F214" s="5" t="s">
        <v>19</v>
      </c>
      <c r="G214" s="11">
        <f t="shared" si="146"/>
        <v>0</v>
      </c>
      <c r="H214" s="11"/>
      <c r="I214" s="11"/>
      <c r="J214" s="20"/>
      <c r="K214" s="11"/>
      <c r="L214" s="11"/>
      <c r="M214" s="11"/>
      <c r="N214" s="4"/>
      <c r="O214" s="4"/>
      <c r="P214" s="4"/>
      <c r="Q214" s="4"/>
      <c r="R214" s="4"/>
      <c r="S214" s="4"/>
      <c r="T214" s="4"/>
      <c r="U214" s="4"/>
      <c r="V214" s="4"/>
    </row>
    <row r="215" spans="1:23" ht="38.25">
      <c r="A215" s="28"/>
      <c r="B215" s="37" t="s">
        <v>96</v>
      </c>
      <c r="C215" s="28">
        <v>2014</v>
      </c>
      <c r="D215" s="28">
        <v>2019</v>
      </c>
      <c r="E215" s="34" t="s">
        <v>16</v>
      </c>
      <c r="F215" s="5" t="s">
        <v>17</v>
      </c>
      <c r="G215" s="11">
        <f t="shared" ref="G215:G220" si="147">G218</f>
        <v>373300</v>
      </c>
      <c r="H215" s="11">
        <f t="shared" ref="H215:M215" si="148">H218</f>
        <v>0</v>
      </c>
      <c r="I215" s="11">
        <f t="shared" si="148"/>
        <v>0</v>
      </c>
      <c r="J215" s="20">
        <f t="shared" si="148"/>
        <v>0</v>
      </c>
      <c r="K215" s="11">
        <f t="shared" si="148"/>
        <v>0</v>
      </c>
      <c r="L215" s="11">
        <f t="shared" si="148"/>
        <v>182300</v>
      </c>
      <c r="M215" s="11">
        <f t="shared" si="148"/>
        <v>191000</v>
      </c>
      <c r="N215" s="4"/>
      <c r="O215" s="4"/>
      <c r="P215" s="4"/>
      <c r="Q215" s="4"/>
      <c r="R215" s="4"/>
      <c r="S215" s="4"/>
      <c r="T215" s="4"/>
      <c r="U215" s="4"/>
      <c r="V215" s="4"/>
      <c r="W215" s="14"/>
    </row>
    <row r="216" spans="1:23" ht="102">
      <c r="A216" s="29"/>
      <c r="B216" s="38"/>
      <c r="C216" s="29"/>
      <c r="D216" s="29"/>
      <c r="E216" s="35"/>
      <c r="F216" s="5" t="s">
        <v>18</v>
      </c>
      <c r="G216" s="11">
        <f t="shared" si="147"/>
        <v>373300</v>
      </c>
      <c r="H216" s="11">
        <f t="shared" ref="H216:M216" si="149">H219</f>
        <v>0</v>
      </c>
      <c r="I216" s="11">
        <f t="shared" si="149"/>
        <v>0</v>
      </c>
      <c r="J216" s="20">
        <f t="shared" si="149"/>
        <v>0</v>
      </c>
      <c r="K216" s="11">
        <f t="shared" si="149"/>
        <v>0</v>
      </c>
      <c r="L216" s="11">
        <f t="shared" si="149"/>
        <v>182300</v>
      </c>
      <c r="M216" s="11">
        <f t="shared" si="149"/>
        <v>191000</v>
      </c>
      <c r="N216" s="4"/>
      <c r="O216" s="4"/>
      <c r="P216" s="4"/>
      <c r="Q216" s="4"/>
      <c r="R216" s="4"/>
      <c r="S216" s="4"/>
      <c r="T216" s="4"/>
      <c r="U216" s="4"/>
      <c r="V216" s="4"/>
    </row>
    <row r="217" spans="1:23" ht="63.75">
      <c r="A217" s="30"/>
      <c r="B217" s="39"/>
      <c r="C217" s="30"/>
      <c r="D217" s="30"/>
      <c r="E217" s="36"/>
      <c r="F217" s="5" t="s">
        <v>19</v>
      </c>
      <c r="G217" s="11">
        <f t="shared" si="147"/>
        <v>0</v>
      </c>
      <c r="H217" s="11">
        <f t="shared" ref="H217:M217" si="150">H220</f>
        <v>0</v>
      </c>
      <c r="I217" s="11">
        <f t="shared" si="150"/>
        <v>0</v>
      </c>
      <c r="J217" s="20">
        <f t="shared" si="150"/>
        <v>0</v>
      </c>
      <c r="K217" s="11">
        <f t="shared" si="150"/>
        <v>0</v>
      </c>
      <c r="L217" s="11">
        <f t="shared" si="150"/>
        <v>0</v>
      </c>
      <c r="M217" s="11">
        <f t="shared" si="150"/>
        <v>0</v>
      </c>
      <c r="N217" s="4"/>
      <c r="O217" s="4"/>
      <c r="P217" s="4"/>
      <c r="Q217" s="4"/>
      <c r="R217" s="4"/>
      <c r="S217" s="4"/>
      <c r="T217" s="4"/>
      <c r="U217" s="4"/>
      <c r="V217" s="4"/>
    </row>
    <row r="218" spans="1:23" ht="38.25">
      <c r="A218" s="28"/>
      <c r="B218" s="37" t="s">
        <v>97</v>
      </c>
      <c r="C218" s="28">
        <v>2014</v>
      </c>
      <c r="D218" s="28">
        <v>2019</v>
      </c>
      <c r="E218" s="34" t="s">
        <v>16</v>
      </c>
      <c r="F218" s="5" t="s">
        <v>17</v>
      </c>
      <c r="G218" s="11">
        <f t="shared" si="147"/>
        <v>373300</v>
      </c>
      <c r="H218" s="11">
        <f t="shared" ref="H218:M218" si="151">H221</f>
        <v>0</v>
      </c>
      <c r="I218" s="11">
        <f t="shared" si="151"/>
        <v>0</v>
      </c>
      <c r="J218" s="20">
        <f t="shared" si="151"/>
        <v>0</v>
      </c>
      <c r="K218" s="11">
        <f t="shared" si="151"/>
        <v>0</v>
      </c>
      <c r="L218" s="11">
        <f t="shared" si="151"/>
        <v>182300</v>
      </c>
      <c r="M218" s="11">
        <f t="shared" si="151"/>
        <v>191000</v>
      </c>
      <c r="N218" s="4"/>
      <c r="O218" s="4"/>
      <c r="P218" s="4"/>
      <c r="Q218" s="4"/>
      <c r="R218" s="4"/>
      <c r="S218" s="4"/>
      <c r="T218" s="4"/>
      <c r="U218" s="4"/>
      <c r="V218" s="4"/>
    </row>
    <row r="219" spans="1:23" ht="102">
      <c r="A219" s="29"/>
      <c r="B219" s="38"/>
      <c r="C219" s="29"/>
      <c r="D219" s="29"/>
      <c r="E219" s="35"/>
      <c r="F219" s="5" t="s">
        <v>18</v>
      </c>
      <c r="G219" s="11">
        <f t="shared" si="147"/>
        <v>373300</v>
      </c>
      <c r="H219" s="11">
        <f t="shared" ref="H219:M219" si="152">H222</f>
        <v>0</v>
      </c>
      <c r="I219" s="11">
        <f t="shared" si="152"/>
        <v>0</v>
      </c>
      <c r="J219" s="20">
        <f t="shared" si="152"/>
        <v>0</v>
      </c>
      <c r="K219" s="11">
        <f t="shared" si="152"/>
        <v>0</v>
      </c>
      <c r="L219" s="11">
        <f t="shared" si="152"/>
        <v>182300</v>
      </c>
      <c r="M219" s="11">
        <f t="shared" si="152"/>
        <v>191000</v>
      </c>
      <c r="N219" s="4"/>
      <c r="O219" s="4"/>
      <c r="P219" s="4"/>
      <c r="Q219" s="4"/>
      <c r="R219" s="4"/>
      <c r="S219" s="4"/>
      <c r="T219" s="4"/>
      <c r="U219" s="4"/>
      <c r="V219" s="4"/>
    </row>
    <row r="220" spans="1:23" ht="63.75">
      <c r="A220" s="30"/>
      <c r="B220" s="39"/>
      <c r="C220" s="30"/>
      <c r="D220" s="30"/>
      <c r="E220" s="36"/>
      <c r="F220" s="5" t="s">
        <v>19</v>
      </c>
      <c r="G220" s="11">
        <f t="shared" si="147"/>
        <v>0</v>
      </c>
      <c r="H220" s="11">
        <f t="shared" ref="H220:M220" si="153">H223</f>
        <v>0</v>
      </c>
      <c r="I220" s="11">
        <f t="shared" si="153"/>
        <v>0</v>
      </c>
      <c r="J220" s="20">
        <f t="shared" si="153"/>
        <v>0</v>
      </c>
      <c r="K220" s="11">
        <f t="shared" si="153"/>
        <v>0</v>
      </c>
      <c r="L220" s="11">
        <f t="shared" si="153"/>
        <v>0</v>
      </c>
      <c r="M220" s="11">
        <f t="shared" si="153"/>
        <v>0</v>
      </c>
      <c r="N220" s="4"/>
      <c r="O220" s="4"/>
      <c r="P220" s="4"/>
      <c r="Q220" s="4"/>
      <c r="R220" s="4"/>
      <c r="S220" s="4"/>
      <c r="T220" s="4"/>
      <c r="U220" s="4"/>
      <c r="V220" s="4"/>
    </row>
    <row r="221" spans="1:23" ht="38.25">
      <c r="A221" s="28"/>
      <c r="B221" s="37" t="s">
        <v>98</v>
      </c>
      <c r="C221" s="28">
        <v>2014</v>
      </c>
      <c r="D221" s="28">
        <v>2019</v>
      </c>
      <c r="E221" s="34" t="s">
        <v>16</v>
      </c>
      <c r="F221" s="5" t="s">
        <v>17</v>
      </c>
      <c r="G221" s="11">
        <f>H221+I221+J221+K221+L221+M221</f>
        <v>373300</v>
      </c>
      <c r="H221" s="11">
        <f>H222+H223</f>
        <v>0</v>
      </c>
      <c r="I221" s="11">
        <f t="shared" ref="I221:M221" si="154">I222+I223</f>
        <v>0</v>
      </c>
      <c r="J221" s="20">
        <f t="shared" si="154"/>
        <v>0</v>
      </c>
      <c r="K221" s="11">
        <f t="shared" si="154"/>
        <v>0</v>
      </c>
      <c r="L221" s="11">
        <f t="shared" si="154"/>
        <v>182300</v>
      </c>
      <c r="M221" s="11">
        <f t="shared" si="154"/>
        <v>191000</v>
      </c>
      <c r="N221" s="4"/>
      <c r="O221" s="4"/>
      <c r="P221" s="4"/>
      <c r="Q221" s="4"/>
      <c r="R221" s="4"/>
      <c r="S221" s="4"/>
      <c r="T221" s="4"/>
      <c r="U221" s="4"/>
      <c r="V221" s="4"/>
    </row>
    <row r="222" spans="1:23" ht="102">
      <c r="A222" s="29"/>
      <c r="B222" s="38"/>
      <c r="C222" s="29"/>
      <c r="D222" s="29"/>
      <c r="E222" s="35"/>
      <c r="F222" s="5" t="s">
        <v>18</v>
      </c>
      <c r="G222" s="11">
        <f t="shared" ref="G222:G223" si="155">H222+I222+J222+K222+L222+M222</f>
        <v>373300</v>
      </c>
      <c r="H222" s="11"/>
      <c r="I222" s="11"/>
      <c r="J222" s="20"/>
      <c r="K222" s="11"/>
      <c r="L222" s="11">
        <v>182300</v>
      </c>
      <c r="M222" s="11">
        <v>191000</v>
      </c>
      <c r="N222" s="4"/>
      <c r="O222" s="4"/>
      <c r="P222" s="4"/>
      <c r="Q222" s="4"/>
      <c r="R222" s="4"/>
      <c r="S222" s="4"/>
      <c r="T222" s="4"/>
      <c r="U222" s="4"/>
      <c r="V222" s="4"/>
    </row>
    <row r="223" spans="1:23" ht="63.75">
      <c r="A223" s="30"/>
      <c r="B223" s="39"/>
      <c r="C223" s="30"/>
      <c r="D223" s="30"/>
      <c r="E223" s="36"/>
      <c r="F223" s="5" t="s">
        <v>19</v>
      </c>
      <c r="G223" s="11">
        <f t="shared" si="155"/>
        <v>0</v>
      </c>
      <c r="H223" s="11"/>
      <c r="I223" s="11"/>
      <c r="J223" s="20"/>
      <c r="K223" s="11"/>
      <c r="L223" s="11"/>
      <c r="M223" s="11"/>
      <c r="N223" s="4"/>
      <c r="O223" s="4"/>
      <c r="P223" s="4"/>
      <c r="Q223" s="4"/>
      <c r="R223" s="4"/>
      <c r="S223" s="4"/>
      <c r="T223" s="4"/>
      <c r="U223" s="4"/>
      <c r="V223" s="4"/>
    </row>
    <row r="224" spans="1:23" ht="38.25">
      <c r="A224" s="28"/>
      <c r="B224" s="31" t="s">
        <v>99</v>
      </c>
      <c r="C224" s="28">
        <v>2014</v>
      </c>
      <c r="D224" s="28">
        <v>2019</v>
      </c>
      <c r="E224" s="34" t="s">
        <v>16</v>
      </c>
      <c r="F224" s="5" t="s">
        <v>17</v>
      </c>
      <c r="G224" s="11">
        <f>G215+G206</f>
        <v>713022.8</v>
      </c>
      <c r="H224" s="11">
        <f t="shared" ref="H224:M224" si="156">H215+H206</f>
        <v>152780</v>
      </c>
      <c r="I224" s="11">
        <f t="shared" si="156"/>
        <v>104000.8</v>
      </c>
      <c r="J224" s="20">
        <f t="shared" si="156"/>
        <v>82942</v>
      </c>
      <c r="K224" s="11">
        <f t="shared" si="156"/>
        <v>0</v>
      </c>
      <c r="L224" s="11">
        <f t="shared" si="156"/>
        <v>182300</v>
      </c>
      <c r="M224" s="11">
        <f t="shared" si="156"/>
        <v>191000</v>
      </c>
      <c r="N224" s="4"/>
      <c r="O224" s="4"/>
      <c r="P224" s="4"/>
      <c r="Q224" s="4"/>
      <c r="R224" s="4"/>
      <c r="S224" s="4"/>
      <c r="T224" s="4"/>
      <c r="U224" s="4"/>
      <c r="V224" s="4"/>
    </row>
    <row r="225" spans="1:22" ht="102">
      <c r="A225" s="29"/>
      <c r="B225" s="32"/>
      <c r="C225" s="29"/>
      <c r="D225" s="29"/>
      <c r="E225" s="35"/>
      <c r="F225" s="5" t="s">
        <v>18</v>
      </c>
      <c r="G225" s="11">
        <f>G216+G207</f>
        <v>713022.8</v>
      </c>
      <c r="H225" s="11">
        <f t="shared" ref="H225:M225" si="157">H216+H207</f>
        <v>152780</v>
      </c>
      <c r="I225" s="11">
        <f t="shared" si="157"/>
        <v>104000.8</v>
      </c>
      <c r="J225" s="20">
        <f t="shared" si="157"/>
        <v>82942</v>
      </c>
      <c r="K225" s="11">
        <f t="shared" si="157"/>
        <v>0</v>
      </c>
      <c r="L225" s="11">
        <f t="shared" si="157"/>
        <v>182300</v>
      </c>
      <c r="M225" s="11">
        <f t="shared" si="157"/>
        <v>191000</v>
      </c>
      <c r="N225" s="4"/>
      <c r="O225" s="4"/>
      <c r="P225" s="4"/>
      <c r="Q225" s="4"/>
      <c r="R225" s="4"/>
      <c r="S225" s="4"/>
      <c r="T225" s="4"/>
      <c r="U225" s="4"/>
      <c r="V225" s="4"/>
    </row>
    <row r="226" spans="1:22" ht="63.75">
      <c r="A226" s="30"/>
      <c r="B226" s="33"/>
      <c r="C226" s="30"/>
      <c r="D226" s="30"/>
      <c r="E226" s="36"/>
      <c r="F226" s="5" t="s">
        <v>19</v>
      </c>
      <c r="G226" s="11">
        <f>G217+G208</f>
        <v>0</v>
      </c>
      <c r="H226" s="11">
        <f t="shared" ref="H226:M226" si="158">H217+H208</f>
        <v>0</v>
      </c>
      <c r="I226" s="11">
        <f t="shared" si="158"/>
        <v>0</v>
      </c>
      <c r="J226" s="20">
        <f t="shared" si="158"/>
        <v>0</v>
      </c>
      <c r="K226" s="11">
        <f t="shared" si="158"/>
        <v>0</v>
      </c>
      <c r="L226" s="11">
        <f t="shared" si="158"/>
        <v>0</v>
      </c>
      <c r="M226" s="11">
        <f t="shared" si="158"/>
        <v>0</v>
      </c>
      <c r="N226" s="4"/>
      <c r="O226" s="4"/>
      <c r="P226" s="4"/>
      <c r="Q226" s="4"/>
      <c r="R226" s="4"/>
      <c r="S226" s="4"/>
      <c r="T226" s="4"/>
      <c r="U226" s="4"/>
      <c r="V226" s="4"/>
    </row>
    <row r="227" spans="1:22" ht="38.25">
      <c r="A227" s="53" t="s">
        <v>23</v>
      </c>
      <c r="B227" s="54"/>
      <c r="C227" s="54"/>
      <c r="D227" s="54"/>
      <c r="E227" s="55"/>
      <c r="F227" s="5" t="s">
        <v>17</v>
      </c>
      <c r="G227" s="11">
        <f>G30+G68+G200+G224</f>
        <v>149263405.32000002</v>
      </c>
      <c r="H227" s="11">
        <f>H30+H68+H200+H224</f>
        <v>40530915.329999998</v>
      </c>
      <c r="I227" s="11">
        <f t="shared" ref="I227:M227" si="159">I30+I68+I200+I224</f>
        <v>38300755.899999999</v>
      </c>
      <c r="J227" s="27">
        <f t="shared" si="159"/>
        <v>30528626.090000004</v>
      </c>
      <c r="K227" s="11">
        <f t="shared" si="159"/>
        <v>16912748</v>
      </c>
      <c r="L227" s="11">
        <f t="shared" si="159"/>
        <v>15948500</v>
      </c>
      <c r="M227" s="11">
        <f t="shared" si="159"/>
        <v>7041860</v>
      </c>
      <c r="N227" s="4" t="s">
        <v>15</v>
      </c>
      <c r="O227" s="4" t="s">
        <v>15</v>
      </c>
      <c r="P227" s="4" t="s">
        <v>15</v>
      </c>
      <c r="Q227" s="4" t="s">
        <v>15</v>
      </c>
      <c r="R227" s="4" t="s">
        <v>15</v>
      </c>
      <c r="S227" s="4" t="s">
        <v>15</v>
      </c>
      <c r="T227" s="4" t="s">
        <v>15</v>
      </c>
      <c r="U227" s="4" t="s">
        <v>15</v>
      </c>
      <c r="V227" s="4" t="s">
        <v>15</v>
      </c>
    </row>
    <row r="228" spans="1:22" ht="102">
      <c r="A228" s="56"/>
      <c r="B228" s="57"/>
      <c r="C228" s="57"/>
      <c r="D228" s="57"/>
      <c r="E228" s="58"/>
      <c r="F228" s="5" t="s">
        <v>18</v>
      </c>
      <c r="G228" s="11">
        <f>G31+G69+G201+G225</f>
        <v>82641430.299999997</v>
      </c>
      <c r="H228" s="11">
        <f t="shared" ref="H228:M228" si="160">H31+H69+H201+H225</f>
        <v>14037955.1</v>
      </c>
      <c r="I228" s="11">
        <f t="shared" si="160"/>
        <v>15671391.240000002</v>
      </c>
      <c r="J228" s="20">
        <f t="shared" si="160"/>
        <v>15511831.959999999</v>
      </c>
      <c r="K228" s="11">
        <f t="shared" si="160"/>
        <v>16430782</v>
      </c>
      <c r="L228" s="11">
        <f t="shared" si="160"/>
        <v>15948500</v>
      </c>
      <c r="M228" s="11">
        <f t="shared" si="160"/>
        <v>7041860</v>
      </c>
      <c r="N228" s="4" t="s">
        <v>15</v>
      </c>
      <c r="O228" s="4" t="s">
        <v>15</v>
      </c>
      <c r="P228" s="4" t="s">
        <v>15</v>
      </c>
      <c r="Q228" s="4" t="s">
        <v>15</v>
      </c>
      <c r="R228" s="4" t="s">
        <v>15</v>
      </c>
      <c r="S228" s="4" t="s">
        <v>15</v>
      </c>
      <c r="T228" s="4" t="s">
        <v>15</v>
      </c>
      <c r="U228" s="4" t="s">
        <v>15</v>
      </c>
      <c r="V228" s="4" t="s">
        <v>15</v>
      </c>
    </row>
    <row r="229" spans="1:22" ht="96.75" customHeight="1">
      <c r="A229" s="56"/>
      <c r="B229" s="57"/>
      <c r="C229" s="57"/>
      <c r="D229" s="57"/>
      <c r="E229" s="58"/>
      <c r="F229" s="5" t="s">
        <v>105</v>
      </c>
      <c r="G229" s="11">
        <f>G127</f>
        <v>3354409.75</v>
      </c>
      <c r="H229" s="11"/>
      <c r="I229" s="11"/>
      <c r="J229" s="20">
        <f>J127</f>
        <v>3354409.75</v>
      </c>
      <c r="K229" s="11"/>
      <c r="L229" s="11"/>
      <c r="M229" s="11"/>
      <c r="N229" s="4"/>
      <c r="O229" s="4"/>
      <c r="P229" s="4"/>
      <c r="Q229" s="4"/>
      <c r="R229" s="4"/>
      <c r="S229" s="4"/>
      <c r="T229" s="4"/>
      <c r="U229" s="4"/>
      <c r="V229" s="4"/>
    </row>
    <row r="230" spans="1:22" ht="63.75">
      <c r="A230" s="59"/>
      <c r="B230" s="60"/>
      <c r="C230" s="60"/>
      <c r="D230" s="60"/>
      <c r="E230" s="61"/>
      <c r="F230" s="5" t="s">
        <v>104</v>
      </c>
      <c r="G230" s="11">
        <f>G32+G70+G203+G226</f>
        <v>21768602.039999999</v>
      </c>
      <c r="H230" s="11">
        <f t="shared" ref="H230:M230" si="161">H32+H70+H203+H226</f>
        <v>6156024.8399999999</v>
      </c>
      <c r="I230" s="11">
        <f t="shared" si="161"/>
        <v>3665739.06</v>
      </c>
      <c r="J230" s="20">
        <f t="shared" si="161"/>
        <v>11464872.140000001</v>
      </c>
      <c r="K230" s="11">
        <f t="shared" si="161"/>
        <v>481966</v>
      </c>
      <c r="L230" s="11">
        <f t="shared" si="161"/>
        <v>0</v>
      </c>
      <c r="M230" s="11">
        <f t="shared" si="161"/>
        <v>0</v>
      </c>
      <c r="N230" s="4" t="s">
        <v>15</v>
      </c>
      <c r="O230" s="4" t="s">
        <v>15</v>
      </c>
      <c r="P230" s="4" t="s">
        <v>15</v>
      </c>
      <c r="Q230" s="4" t="s">
        <v>15</v>
      </c>
      <c r="R230" s="4" t="s">
        <v>15</v>
      </c>
      <c r="S230" s="4" t="s">
        <v>15</v>
      </c>
      <c r="T230" s="4" t="s">
        <v>15</v>
      </c>
      <c r="U230" s="4" t="s">
        <v>15</v>
      </c>
      <c r="V230" s="4" t="s">
        <v>15</v>
      </c>
    </row>
    <row r="231" spans="1:22">
      <c r="A231" s="7"/>
      <c r="B231" s="7"/>
      <c r="C231" s="7"/>
      <c r="D231" s="7"/>
      <c r="E231" s="7"/>
      <c r="F231" s="7"/>
      <c r="G231" s="7"/>
      <c r="H231" s="7"/>
      <c r="I231" s="7"/>
      <c r="J231" s="21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</row>
    <row r="233" spans="1:22">
      <c r="B233" s="14"/>
      <c r="G233" s="14"/>
    </row>
    <row r="234" spans="1:22">
      <c r="B234" s="14"/>
    </row>
    <row r="235" spans="1:22">
      <c r="B235" s="14"/>
    </row>
  </sheetData>
  <mergeCells count="369">
    <mergeCell ref="A97:A99"/>
    <mergeCell ref="B97:B99"/>
    <mergeCell ref="C97:C99"/>
    <mergeCell ref="D97:D99"/>
    <mergeCell ref="E97:E99"/>
    <mergeCell ref="A100:A102"/>
    <mergeCell ref="B100:B102"/>
    <mergeCell ref="C100:C102"/>
    <mergeCell ref="D100:D102"/>
    <mergeCell ref="E100:E102"/>
    <mergeCell ref="A62:A64"/>
    <mergeCell ref="B62:B64"/>
    <mergeCell ref="C62:C64"/>
    <mergeCell ref="D62:D64"/>
    <mergeCell ref="E62:E64"/>
    <mergeCell ref="A65:A67"/>
    <mergeCell ref="B65:B67"/>
    <mergeCell ref="C65:C67"/>
    <mergeCell ref="D65:D67"/>
    <mergeCell ref="E65:E67"/>
    <mergeCell ref="O10:O12"/>
    <mergeCell ref="P11:P12"/>
    <mergeCell ref="Q11:V11"/>
    <mergeCell ref="P10:V10"/>
    <mergeCell ref="N9:V9"/>
    <mergeCell ref="A14:B14"/>
    <mergeCell ref="F10:F12"/>
    <mergeCell ref="G11:G12"/>
    <mergeCell ref="H11:M11"/>
    <mergeCell ref="G10:M10"/>
    <mergeCell ref="F9:M9"/>
    <mergeCell ref="N10:N12"/>
    <mergeCell ref="A9:A12"/>
    <mergeCell ref="B9:B12"/>
    <mergeCell ref="C9:D9"/>
    <mergeCell ref="C10:C12"/>
    <mergeCell ref="D10:D12"/>
    <mergeCell ref="E9:E12"/>
    <mergeCell ref="A15:B15"/>
    <mergeCell ref="A16:B16"/>
    <mergeCell ref="A17:B17"/>
    <mergeCell ref="B18:B20"/>
    <mergeCell ref="B21:B23"/>
    <mergeCell ref="B24:B26"/>
    <mergeCell ref="A18:A20"/>
    <mergeCell ref="A21:A23"/>
    <mergeCell ref="A24:A26"/>
    <mergeCell ref="C24:C26"/>
    <mergeCell ref="D24:D26"/>
    <mergeCell ref="E24:E26"/>
    <mergeCell ref="A27:A29"/>
    <mergeCell ref="B27:B29"/>
    <mergeCell ref="C27:C29"/>
    <mergeCell ref="D27:D29"/>
    <mergeCell ref="E27:E29"/>
    <mergeCell ref="C18:C20"/>
    <mergeCell ref="D18:D20"/>
    <mergeCell ref="E18:E20"/>
    <mergeCell ref="C21:C23"/>
    <mergeCell ref="D21:D23"/>
    <mergeCell ref="E21:E23"/>
    <mergeCell ref="C47:C49"/>
    <mergeCell ref="D47:D49"/>
    <mergeCell ref="E47:E49"/>
    <mergeCell ref="A50:A52"/>
    <mergeCell ref="B50:B52"/>
    <mergeCell ref="C50:C52"/>
    <mergeCell ref="D50:D52"/>
    <mergeCell ref="E50:E52"/>
    <mergeCell ref="C41:C43"/>
    <mergeCell ref="D41:D43"/>
    <mergeCell ref="E41:E43"/>
    <mergeCell ref="A44:A46"/>
    <mergeCell ref="B44:B46"/>
    <mergeCell ref="C44:C46"/>
    <mergeCell ref="D44:D46"/>
    <mergeCell ref="E44:E46"/>
    <mergeCell ref="C59:C61"/>
    <mergeCell ref="D59:D61"/>
    <mergeCell ref="E59:E61"/>
    <mergeCell ref="A30:A32"/>
    <mergeCell ref="B30:B32"/>
    <mergeCell ref="C30:C32"/>
    <mergeCell ref="D30:D32"/>
    <mergeCell ref="E30:E32"/>
    <mergeCell ref="E35:E37"/>
    <mergeCell ref="A38:A40"/>
    <mergeCell ref="B38:B40"/>
    <mergeCell ref="C38:C40"/>
    <mergeCell ref="D38:D40"/>
    <mergeCell ref="E38:E40"/>
    <mergeCell ref="A33:B33"/>
    <mergeCell ref="A34:B34"/>
    <mergeCell ref="B35:B37"/>
    <mergeCell ref="A35:A37"/>
    <mergeCell ref="C35:C37"/>
    <mergeCell ref="D35:D37"/>
    <mergeCell ref="A41:A43"/>
    <mergeCell ref="B41:B43"/>
    <mergeCell ref="A47:A49"/>
    <mergeCell ref="B47:B49"/>
    <mergeCell ref="A53:A55"/>
    <mergeCell ref="B53:B55"/>
    <mergeCell ref="C53:C55"/>
    <mergeCell ref="D53:D55"/>
    <mergeCell ref="E53:E55"/>
    <mergeCell ref="A73:A75"/>
    <mergeCell ref="B73:B75"/>
    <mergeCell ref="C73:C75"/>
    <mergeCell ref="D73:D75"/>
    <mergeCell ref="E73:E75"/>
    <mergeCell ref="A68:A70"/>
    <mergeCell ref="B68:B70"/>
    <mergeCell ref="C68:C70"/>
    <mergeCell ref="D68:D70"/>
    <mergeCell ref="E68:E70"/>
    <mergeCell ref="A71:B71"/>
    <mergeCell ref="A72:B72"/>
    <mergeCell ref="A56:A58"/>
    <mergeCell ref="B56:B58"/>
    <mergeCell ref="C56:C58"/>
    <mergeCell ref="D56:D58"/>
    <mergeCell ref="E56:E58"/>
    <mergeCell ref="A59:A61"/>
    <mergeCell ref="B59:B61"/>
    <mergeCell ref="C85:C87"/>
    <mergeCell ref="D85:D87"/>
    <mergeCell ref="E85:E87"/>
    <mergeCell ref="A88:A90"/>
    <mergeCell ref="B88:B90"/>
    <mergeCell ref="C88:C90"/>
    <mergeCell ref="D88:D90"/>
    <mergeCell ref="E88:E90"/>
    <mergeCell ref="A76:A78"/>
    <mergeCell ref="B76:B78"/>
    <mergeCell ref="C76:C78"/>
    <mergeCell ref="D76:D78"/>
    <mergeCell ref="E76:E78"/>
    <mergeCell ref="A79:A81"/>
    <mergeCell ref="B79:B81"/>
    <mergeCell ref="C79:C81"/>
    <mergeCell ref="D79:D81"/>
    <mergeCell ref="E79:E81"/>
    <mergeCell ref="A82:A84"/>
    <mergeCell ref="B82:B84"/>
    <mergeCell ref="C82:C84"/>
    <mergeCell ref="D82:D84"/>
    <mergeCell ref="E82:E84"/>
    <mergeCell ref="A227:E230"/>
    <mergeCell ref="A1:V1"/>
    <mergeCell ref="A2:V2"/>
    <mergeCell ref="A3:V3"/>
    <mergeCell ref="A5:V5"/>
    <mergeCell ref="A6:V6"/>
    <mergeCell ref="A7:V7"/>
    <mergeCell ref="A200:A203"/>
    <mergeCell ref="B200:B203"/>
    <mergeCell ref="C200:C203"/>
    <mergeCell ref="D200:D203"/>
    <mergeCell ref="E200:E203"/>
    <mergeCell ref="A91:A93"/>
    <mergeCell ref="B91:B93"/>
    <mergeCell ref="C91:C93"/>
    <mergeCell ref="D91:D93"/>
    <mergeCell ref="E91:E93"/>
    <mergeCell ref="A94:A96"/>
    <mergeCell ref="B94:B96"/>
    <mergeCell ref="C94:C96"/>
    <mergeCell ref="D94:D96"/>
    <mergeCell ref="E94:E96"/>
    <mergeCell ref="A85:A87"/>
    <mergeCell ref="B85:B87"/>
    <mergeCell ref="A103:A105"/>
    <mergeCell ref="B103:B105"/>
    <mergeCell ref="C103:C105"/>
    <mergeCell ref="D103:D105"/>
    <mergeCell ref="E103:E105"/>
    <mergeCell ref="A106:A108"/>
    <mergeCell ref="B106:B108"/>
    <mergeCell ref="C106:C108"/>
    <mergeCell ref="D106:D108"/>
    <mergeCell ref="E106:E108"/>
    <mergeCell ref="A109:A111"/>
    <mergeCell ref="B109:B111"/>
    <mergeCell ref="C109:C111"/>
    <mergeCell ref="D109:D111"/>
    <mergeCell ref="E109:E111"/>
    <mergeCell ref="A112:A114"/>
    <mergeCell ref="B112:B114"/>
    <mergeCell ref="C112:C114"/>
    <mergeCell ref="D112:D114"/>
    <mergeCell ref="E112:E114"/>
    <mergeCell ref="A115:A117"/>
    <mergeCell ref="B115:B117"/>
    <mergeCell ref="C115:C117"/>
    <mergeCell ref="D115:D117"/>
    <mergeCell ref="E115:E117"/>
    <mergeCell ref="A118:A120"/>
    <mergeCell ref="B118:B120"/>
    <mergeCell ref="C118:C120"/>
    <mergeCell ref="D118:D120"/>
    <mergeCell ref="E118:E120"/>
    <mergeCell ref="A121:A123"/>
    <mergeCell ref="B121:B123"/>
    <mergeCell ref="C121:C123"/>
    <mergeCell ref="D121:D123"/>
    <mergeCell ref="E121:E123"/>
    <mergeCell ref="A124:A127"/>
    <mergeCell ref="B124:B127"/>
    <mergeCell ref="C124:C127"/>
    <mergeCell ref="D124:D127"/>
    <mergeCell ref="E124:E127"/>
    <mergeCell ref="A128:A130"/>
    <mergeCell ref="B128:B130"/>
    <mergeCell ref="C128:C130"/>
    <mergeCell ref="D128:D130"/>
    <mergeCell ref="E128:E130"/>
    <mergeCell ref="A131:A133"/>
    <mergeCell ref="B131:B133"/>
    <mergeCell ref="C131:C133"/>
    <mergeCell ref="E131:E133"/>
    <mergeCell ref="D131:D133"/>
    <mergeCell ref="A134:A136"/>
    <mergeCell ref="B134:B136"/>
    <mergeCell ref="C134:C136"/>
    <mergeCell ref="D134:D136"/>
    <mergeCell ref="E134:E136"/>
    <mergeCell ref="A137:A139"/>
    <mergeCell ref="B137:B139"/>
    <mergeCell ref="C137:C139"/>
    <mergeCell ref="D137:D139"/>
    <mergeCell ref="E137:E139"/>
    <mergeCell ref="A140:A142"/>
    <mergeCell ref="B140:B142"/>
    <mergeCell ref="C140:C142"/>
    <mergeCell ref="D140:D142"/>
    <mergeCell ref="E140:E142"/>
    <mergeCell ref="A143:A145"/>
    <mergeCell ref="B143:B145"/>
    <mergeCell ref="C143:C145"/>
    <mergeCell ref="D143:D145"/>
    <mergeCell ref="E143:E145"/>
    <mergeCell ref="A146:A148"/>
    <mergeCell ref="B146:B148"/>
    <mergeCell ref="C146:C148"/>
    <mergeCell ref="D146:D148"/>
    <mergeCell ref="E146:E148"/>
    <mergeCell ref="A152:A154"/>
    <mergeCell ref="B152:B154"/>
    <mergeCell ref="C152:C154"/>
    <mergeCell ref="D152:D154"/>
    <mergeCell ref="E152:E154"/>
    <mergeCell ref="A155:A157"/>
    <mergeCell ref="B155:B157"/>
    <mergeCell ref="C155:C157"/>
    <mergeCell ref="D155:D157"/>
    <mergeCell ref="E155:E157"/>
    <mergeCell ref="A161:A163"/>
    <mergeCell ref="B161:B163"/>
    <mergeCell ref="C161:C163"/>
    <mergeCell ref="D161:D163"/>
    <mergeCell ref="E161:E163"/>
    <mergeCell ref="A158:A160"/>
    <mergeCell ref="B158:B160"/>
    <mergeCell ref="C158:C160"/>
    <mergeCell ref="D158:D160"/>
    <mergeCell ref="E158:E160"/>
    <mergeCell ref="A164:A166"/>
    <mergeCell ref="B164:B166"/>
    <mergeCell ref="C164:C166"/>
    <mergeCell ref="D164:D166"/>
    <mergeCell ref="E164:E166"/>
    <mergeCell ref="A167:A169"/>
    <mergeCell ref="B167:B169"/>
    <mergeCell ref="C167:C169"/>
    <mergeCell ref="D167:D169"/>
    <mergeCell ref="E167:E169"/>
    <mergeCell ref="A170:A172"/>
    <mergeCell ref="B170:B172"/>
    <mergeCell ref="C170:C172"/>
    <mergeCell ref="D170:D172"/>
    <mergeCell ref="E170:E172"/>
    <mergeCell ref="A173:A175"/>
    <mergeCell ref="B173:B175"/>
    <mergeCell ref="C173:C175"/>
    <mergeCell ref="D173:D175"/>
    <mergeCell ref="E173:E175"/>
    <mergeCell ref="A176:A178"/>
    <mergeCell ref="B176:B178"/>
    <mergeCell ref="C176:C178"/>
    <mergeCell ref="D176:D178"/>
    <mergeCell ref="E176:E178"/>
    <mergeCell ref="A179:A181"/>
    <mergeCell ref="B179:B181"/>
    <mergeCell ref="C179:C181"/>
    <mergeCell ref="D179:D181"/>
    <mergeCell ref="E179:E181"/>
    <mergeCell ref="A182:A184"/>
    <mergeCell ref="B182:B184"/>
    <mergeCell ref="C182:C184"/>
    <mergeCell ref="D182:D184"/>
    <mergeCell ref="E182:E184"/>
    <mergeCell ref="A185:A187"/>
    <mergeCell ref="B185:B187"/>
    <mergeCell ref="C185:C187"/>
    <mergeCell ref="D185:D187"/>
    <mergeCell ref="E185:E187"/>
    <mergeCell ref="A188:A190"/>
    <mergeCell ref="B188:B190"/>
    <mergeCell ref="C188:C190"/>
    <mergeCell ref="D188:D190"/>
    <mergeCell ref="E188:E190"/>
    <mergeCell ref="A191:A193"/>
    <mergeCell ref="B191:B193"/>
    <mergeCell ref="C191:C193"/>
    <mergeCell ref="D191:D193"/>
    <mergeCell ref="E191:E193"/>
    <mergeCell ref="A204:B204"/>
    <mergeCell ref="A205:B205"/>
    <mergeCell ref="A209:A211"/>
    <mergeCell ref="B209:B211"/>
    <mergeCell ref="C209:C211"/>
    <mergeCell ref="D209:D211"/>
    <mergeCell ref="E209:E211"/>
    <mergeCell ref="A194:A196"/>
    <mergeCell ref="B194:B196"/>
    <mergeCell ref="C194:C196"/>
    <mergeCell ref="D194:D196"/>
    <mergeCell ref="E194:E196"/>
    <mergeCell ref="A197:A199"/>
    <mergeCell ref="B197:B199"/>
    <mergeCell ref="C197:C199"/>
    <mergeCell ref="D197:D199"/>
    <mergeCell ref="E197:E199"/>
    <mergeCell ref="E212:E214"/>
    <mergeCell ref="A215:A217"/>
    <mergeCell ref="B215:B217"/>
    <mergeCell ref="C215:C217"/>
    <mergeCell ref="D215:D217"/>
    <mergeCell ref="E215:E217"/>
    <mergeCell ref="A206:A208"/>
    <mergeCell ref="B206:B208"/>
    <mergeCell ref="C206:C208"/>
    <mergeCell ref="D206:D208"/>
    <mergeCell ref="E206:E208"/>
    <mergeCell ref="A224:A226"/>
    <mergeCell ref="B224:B226"/>
    <mergeCell ref="C224:C226"/>
    <mergeCell ref="D224:D226"/>
    <mergeCell ref="E224:E226"/>
    <mergeCell ref="A149:A151"/>
    <mergeCell ref="B149:B151"/>
    <mergeCell ref="C149:C151"/>
    <mergeCell ref="D149:D151"/>
    <mergeCell ref="E149:E151"/>
    <mergeCell ref="A218:A220"/>
    <mergeCell ref="B218:B220"/>
    <mergeCell ref="C218:C220"/>
    <mergeCell ref="D218:D220"/>
    <mergeCell ref="E218:E220"/>
    <mergeCell ref="A221:A223"/>
    <mergeCell ref="B221:B223"/>
    <mergeCell ref="C221:C223"/>
    <mergeCell ref="D221:D223"/>
    <mergeCell ref="E221:E223"/>
    <mergeCell ref="A212:A214"/>
    <mergeCell ref="B212:B214"/>
    <mergeCell ref="C212:C214"/>
    <mergeCell ref="D212:D214"/>
  </mergeCells>
  <pageMargins left="0.70866141732283472" right="0" top="0.74803149606299213" bottom="0.74803149606299213" header="0.31496062992125984" footer="0.31496062992125984"/>
  <pageSetup paperSize="9" scale="75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2016-12-14T10:15:06Z</cp:lastPrinted>
  <dcterms:created xsi:type="dcterms:W3CDTF">2016-05-12T05:25:06Z</dcterms:created>
  <dcterms:modified xsi:type="dcterms:W3CDTF">2016-12-14T10:15:14Z</dcterms:modified>
</cp:coreProperties>
</file>