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K62" i="1"/>
  <c r="D62" s="1"/>
  <c r="D38"/>
  <c r="D64"/>
  <c r="D63"/>
  <c r="D68"/>
  <c r="E69"/>
  <c r="F69"/>
  <c r="G69"/>
  <c r="H69"/>
  <c r="I69"/>
  <c r="J69"/>
  <c r="K69"/>
  <c r="L69"/>
  <c r="M69"/>
  <c r="D69"/>
  <c r="K29"/>
  <c r="K30"/>
  <c r="K68" s="1"/>
  <c r="E31"/>
  <c r="F31"/>
  <c r="G31"/>
  <c r="H31"/>
  <c r="I31"/>
  <c r="J31"/>
  <c r="K31"/>
  <c r="L31"/>
  <c r="M31"/>
  <c r="J62"/>
  <c r="D65"/>
  <c r="D37"/>
  <c r="D39"/>
  <c r="D24"/>
  <c r="D23"/>
  <c r="L36"/>
  <c r="L28" s="1"/>
  <c r="L30"/>
  <c r="L68" s="1"/>
  <c r="L29"/>
  <c r="L22"/>
  <c r="L21" s="1"/>
  <c r="L17"/>
  <c r="J15"/>
  <c r="I21"/>
  <c r="I62"/>
  <c r="H62"/>
  <c r="D57"/>
  <c r="K56"/>
  <c r="J56"/>
  <c r="I56"/>
  <c r="H56"/>
  <c r="G56"/>
  <c r="F56"/>
  <c r="D55"/>
  <c r="D54"/>
  <c r="K53"/>
  <c r="J53"/>
  <c r="I53"/>
  <c r="H53"/>
  <c r="G53"/>
  <c r="F53"/>
  <c r="E53"/>
  <c r="D52"/>
  <c r="D51"/>
  <c r="K50"/>
  <c r="J50"/>
  <c r="I50"/>
  <c r="H50"/>
  <c r="G50"/>
  <c r="F50"/>
  <c r="E50"/>
  <c r="D50" s="1"/>
  <c r="D48"/>
  <c r="G47"/>
  <c r="D47" s="1"/>
  <c r="D46"/>
  <c r="D45"/>
  <c r="H44"/>
  <c r="F44"/>
  <c r="E44"/>
  <c r="D43"/>
  <c r="H42"/>
  <c r="G42"/>
  <c r="F42"/>
  <c r="H41"/>
  <c r="G41"/>
  <c r="G40" s="1"/>
  <c r="F41"/>
  <c r="K40"/>
  <c r="J40"/>
  <c r="I40"/>
  <c r="M36"/>
  <c r="K36"/>
  <c r="J36"/>
  <c r="I36"/>
  <c r="H36"/>
  <c r="G36"/>
  <c r="F36"/>
  <c r="F28" s="1"/>
  <c r="D35"/>
  <c r="D31" s="1"/>
  <c r="D34"/>
  <c r="D33"/>
  <c r="D32"/>
  <c r="M30"/>
  <c r="M68" s="1"/>
  <c r="J30"/>
  <c r="I30"/>
  <c r="I68" s="1"/>
  <c r="H30"/>
  <c r="H68" s="1"/>
  <c r="G30"/>
  <c r="G68" s="1"/>
  <c r="F30"/>
  <c r="F68" s="1"/>
  <c r="E30"/>
  <c r="M29"/>
  <c r="J29"/>
  <c r="I29"/>
  <c r="H29"/>
  <c r="G29"/>
  <c r="F29"/>
  <c r="E29"/>
  <c r="M28"/>
  <c r="I28"/>
  <c r="G28"/>
  <c r="E28"/>
  <c r="M22"/>
  <c r="M14" s="1"/>
  <c r="K22"/>
  <c r="K21" s="1"/>
  <c r="I22"/>
  <c r="H22"/>
  <c r="H21" s="1"/>
  <c r="G22"/>
  <c r="G14" s="1"/>
  <c r="F22"/>
  <c r="F21" s="1"/>
  <c r="E22"/>
  <c r="J21"/>
  <c r="D19"/>
  <c r="D18"/>
  <c r="M17"/>
  <c r="K17"/>
  <c r="J17"/>
  <c r="I17"/>
  <c r="H17"/>
  <c r="G17"/>
  <c r="F17"/>
  <c r="F13" s="1"/>
  <c r="E17"/>
  <c r="J14"/>
  <c r="H14"/>
  <c r="H67" s="1"/>
  <c r="G21" l="1"/>
  <c r="D56"/>
  <c r="D22"/>
  <c r="D14" s="1"/>
  <c r="D29"/>
  <c r="L14"/>
  <c r="L67" s="1"/>
  <c r="F66"/>
  <c r="H40"/>
  <c r="F14"/>
  <c r="F67" s="1"/>
  <c r="K14"/>
  <c r="M13"/>
  <c r="M66" s="1"/>
  <c r="M21"/>
  <c r="H13"/>
  <c r="K28"/>
  <c r="K66" s="1"/>
  <c r="F40"/>
  <c r="D40" s="1"/>
  <c r="D44"/>
  <c r="H28"/>
  <c r="J68"/>
  <c r="G67"/>
  <c r="I13"/>
  <c r="I66" s="1"/>
  <c r="D17"/>
  <c r="J13"/>
  <c r="J66" s="1"/>
  <c r="D53"/>
  <c r="D15"/>
  <c r="G13"/>
  <c r="G66" s="1"/>
  <c r="K13"/>
  <c r="D42"/>
  <c r="J28"/>
  <c r="K67"/>
  <c r="D30"/>
  <c r="D36"/>
  <c r="M67"/>
  <c r="L13"/>
  <c r="L66" s="1"/>
  <c r="J67"/>
  <c r="E14"/>
  <c r="E67" s="1"/>
  <c r="I14"/>
  <c r="I67" s="1"/>
  <c r="D41"/>
  <c r="D67"/>
  <c r="E68"/>
  <c r="E21"/>
  <c r="D28" l="1"/>
  <c r="H66"/>
  <c r="D13"/>
  <c r="D21"/>
  <c r="E13"/>
  <c r="E66" s="1"/>
  <c r="D66" l="1"/>
</calcChain>
</file>

<file path=xl/sharedStrings.xml><?xml version="1.0" encoding="utf-8"?>
<sst xmlns="http://schemas.openxmlformats.org/spreadsheetml/2006/main" count="140" uniqueCount="52">
  <si>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</si>
  <si>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</si>
  <si>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</si>
  <si>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</si>
  <si>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</si>
  <si>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</si>
  <si>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</si>
  <si>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</si>
  <si>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</si>
  <si>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</si>
  <si>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</si>
  <si>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</si>
  <si>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</si>
  <si>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</si>
  <si>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</si>
  <si>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</si>
  <si>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</si>
  <si>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</si>
  <si>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</si>
  <si>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</si>
  <si>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</si>
  <si>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</si>
  <si>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</si>
  <si>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</si>
  <si>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</si>
  <si>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</si>
  <si>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</si>
  <si>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</si>
  <si>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</si>
  <si>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</si>
  <si>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</si>
  <si>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</si>
  <si>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</si>
  <si>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</si>
  <si>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</si>
  <si>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</si>
  <si>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</si>
  <si>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</si>
  <si>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</si>
  <si>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</si>
  <si>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</si>
  <si>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</si>
  <si>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</si>
  <si>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</si>
  <si>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</si>
  <si>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</si>
  <si>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</si>
  <si>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</si>
  <si>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Приложение  </t>
  </si>
  <si>
    <t>к постановлению от 04.03.2024 № 18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</si>
  <si>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области»
</t>
  </si>
  <si>
    <t>Количество реализованных инициативных проектов на территории Полтавского городского поселения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</si>
</sst>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22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3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Border="1"/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3" borderId="1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9" xfId="0" applyFont="1" applyFill="1" applyBorder="1"/>
    <xf numFmtId="0" fontId="8" fillId="3" borderId="3" xfId="0" applyFont="1" applyFill="1" applyBorder="1"/>
    <xf numFmtId="0" fontId="8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0" fontId="1" fillId="0" borderId="1" xfId="0" applyFont="1" applyBorder="1" applyAlignment="1">
      <alignment horizontal="center" vertical="top" wrapText="1"/>
    </xf>
    <xf numFmtId="0" fontId="0" fillId="0" borderId="0" xfId="0" applyFont="1"/>
    <xf numFmtId="2" fontId="3" fillId="2" borderId="3" xfId="0" applyNumberFormat="1" applyFont="1" applyFill="1" applyBorder="1" applyAlignment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0" fontId="1" fillId="0" borderId="1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wrapText="1"/>
    </xf>
    <xf numFmtId="2" fontId="1" fillId="2" borderId="3" xfId="0" applyNumberFormat="1" applyFont="1" applyFill="1" applyBorder="1" applyAlignment="1"/>
    <xf numFmtId="0" fontId="3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4" fillId="0" borderId="12" xfId="0" applyFont="1" applyBorder="1" applyAlignment="1">
      <alignment horizontal="center" wrapText="1"/>
    </xf>
    <xf numFmtId="0" fontId="0" fillId="0" borderId="12" xfId="0" applyBorder="1"/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9"/>
  <sheetViews>
    <sheetView tabSelected="1" zoomScale="120" zoomScaleNormal="120" workbookViewId="0">
      <selection activeCell="K28" sqref="K28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1.7109375" style="93" customWidth="1"/>
    <col min="11" max="11" width="10.7109375" style="93" customWidth="1"/>
    <col min="12" max="13" width="10.140625" customWidth="1"/>
    <col min="14" max="14" width="14.85546875" customWidth="1"/>
    <col min="15" max="15" width="5.42578125" customWidth="1"/>
    <col min="16" max="16" width="6.140625" customWidth="1"/>
    <col min="17" max="17" width="4" customWidth="1"/>
    <col min="18" max="18" width="3.5703125" customWidth="1"/>
    <col min="19" max="19" width="3.28515625" customWidth="1"/>
    <col min="20" max="20" width="3.85546875" customWidth="1"/>
    <col min="21" max="21" width="3.28515625" customWidth="1"/>
    <col min="22" max="22" width="3.85546875" customWidth="1"/>
    <col min="23" max="24" width="4" customWidth="1"/>
  </cols>
  <sheetData>
    <row r="1" spans="1:24">
      <c r="A1" s="120" t="s">
        <v>48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</row>
    <row r="2" spans="1:24" ht="13.5" customHeight="1">
      <c r="A2" s="120" t="s">
        <v>49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</row>
    <row r="3" spans="1:24" ht="63" customHeight="1">
      <c r="A3" s="210" t="s">
        <v>50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46"/>
      <c r="X3" s="46"/>
    </row>
    <row r="4" spans="1:24">
      <c r="A4" s="187" t="s">
        <v>0</v>
      </c>
      <c r="B4" s="187" t="s">
        <v>1</v>
      </c>
      <c r="C4" s="188" t="s">
        <v>2</v>
      </c>
      <c r="D4" s="189"/>
      <c r="E4" s="189"/>
      <c r="F4" s="189"/>
      <c r="G4" s="189"/>
      <c r="H4" s="189"/>
      <c r="I4" s="189"/>
      <c r="J4" s="189"/>
      <c r="K4" s="189"/>
      <c r="L4" s="189"/>
      <c r="M4" s="190"/>
      <c r="N4" s="188" t="s">
        <v>3</v>
      </c>
      <c r="O4" s="189"/>
      <c r="P4" s="189"/>
      <c r="Q4" s="189"/>
      <c r="R4" s="189"/>
      <c r="S4" s="189"/>
      <c r="T4" s="189"/>
      <c r="U4" s="189"/>
      <c r="V4" s="189"/>
      <c r="W4" s="189"/>
      <c r="X4" s="190"/>
    </row>
    <row r="5" spans="1:24" ht="31.5" customHeight="1">
      <c r="A5" s="187"/>
      <c r="B5" s="187"/>
      <c r="C5" s="191" t="s">
        <v>4</v>
      </c>
      <c r="D5" s="191" t="s">
        <v>5</v>
      </c>
      <c r="E5" s="192" t="s">
        <v>6</v>
      </c>
      <c r="F5" s="193"/>
      <c r="G5" s="193"/>
      <c r="H5" s="193"/>
      <c r="I5" s="193"/>
      <c r="J5" s="193"/>
      <c r="K5" s="193"/>
      <c r="L5" s="193"/>
      <c r="M5" s="194"/>
      <c r="N5" s="191" t="s">
        <v>7</v>
      </c>
      <c r="O5" s="191" t="s">
        <v>8</v>
      </c>
      <c r="P5" s="195" t="s">
        <v>9</v>
      </c>
      <c r="Q5" s="196"/>
      <c r="R5" s="196"/>
      <c r="S5" s="196"/>
      <c r="T5" s="196"/>
      <c r="U5" s="196"/>
      <c r="V5" s="196"/>
      <c r="W5" s="196"/>
      <c r="X5" s="197"/>
    </row>
    <row r="6" spans="1:24" ht="40.5" customHeight="1">
      <c r="A6" s="169"/>
      <c r="B6" s="169"/>
      <c r="C6" s="148"/>
      <c r="D6" s="148"/>
      <c r="E6" s="66">
        <v>2018</v>
      </c>
      <c r="F6" s="66">
        <v>2019</v>
      </c>
      <c r="G6" s="66">
        <v>2020</v>
      </c>
      <c r="H6" s="66">
        <v>2021</v>
      </c>
      <c r="I6" s="66">
        <v>2022</v>
      </c>
      <c r="J6" s="67">
        <v>2023</v>
      </c>
      <c r="K6" s="1">
        <v>2024</v>
      </c>
      <c r="L6" s="1">
        <v>2025</v>
      </c>
      <c r="M6" s="1">
        <v>2026</v>
      </c>
      <c r="N6" s="148"/>
      <c r="O6" s="148"/>
      <c r="P6" s="9">
        <v>2018</v>
      </c>
      <c r="Q6" s="9">
        <v>2019</v>
      </c>
      <c r="R6" s="9">
        <v>2020</v>
      </c>
      <c r="S6" s="9">
        <v>2021</v>
      </c>
      <c r="T6" s="9">
        <v>2022</v>
      </c>
      <c r="U6" s="9">
        <v>2023</v>
      </c>
      <c r="V6" s="9">
        <v>2024</v>
      </c>
      <c r="W6" s="9">
        <v>2025</v>
      </c>
      <c r="X6" s="9">
        <v>2026</v>
      </c>
    </row>
    <row r="7" spans="1:24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68">
        <v>10</v>
      </c>
      <c r="K7" s="112">
        <v>11</v>
      </c>
      <c r="L7" s="92">
        <v>12</v>
      </c>
      <c r="M7" s="59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59">
        <v>21</v>
      </c>
      <c r="V7" s="59">
        <v>22</v>
      </c>
      <c r="W7" s="92">
        <v>23</v>
      </c>
      <c r="X7" s="59">
        <v>24</v>
      </c>
    </row>
    <row r="8" spans="1:24" ht="15" customHeight="1">
      <c r="A8" s="192" t="s">
        <v>36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4"/>
    </row>
    <row r="9" spans="1:24" ht="19.5" customHeight="1">
      <c r="A9" s="25"/>
      <c r="B9" s="193" t="s">
        <v>37</v>
      </c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4"/>
    </row>
    <row r="10" spans="1:24">
      <c r="A10" s="26"/>
      <c r="B10" s="212" t="s">
        <v>10</v>
      </c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3"/>
    </row>
    <row r="11" spans="1:24" ht="21.75" customHeight="1">
      <c r="A11" s="192" t="s">
        <v>25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4"/>
    </row>
    <row r="12" spans="1:24" ht="18.75" customHeight="1">
      <c r="A12" s="44">
        <v>1</v>
      </c>
      <c r="B12" s="216" t="s">
        <v>24</v>
      </c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8"/>
    </row>
    <row r="13" spans="1:24" ht="36.75" customHeight="1">
      <c r="A13" s="219"/>
      <c r="B13" s="166" t="s">
        <v>38</v>
      </c>
      <c r="C13" s="119" t="s">
        <v>11</v>
      </c>
      <c r="D13" s="42">
        <f>D17+D21</f>
        <v>6978944.4199999999</v>
      </c>
      <c r="E13" s="42">
        <f t="shared" ref="E13:M14" si="0">E17+E21</f>
        <v>1578567.42</v>
      </c>
      <c r="F13" s="42">
        <f t="shared" si="0"/>
        <v>0</v>
      </c>
      <c r="G13" s="42">
        <f t="shared" si="0"/>
        <v>0</v>
      </c>
      <c r="H13" s="42">
        <f t="shared" si="0"/>
        <v>0</v>
      </c>
      <c r="I13" s="42">
        <f t="shared" si="0"/>
        <v>0</v>
      </c>
      <c r="J13" s="58">
        <f t="shared" si="0"/>
        <v>5400377</v>
      </c>
      <c r="K13" s="42">
        <f t="shared" si="0"/>
        <v>0</v>
      </c>
      <c r="L13" s="42">
        <f t="shared" ref="L13" si="1">L17+L21</f>
        <v>0</v>
      </c>
      <c r="M13" s="42">
        <f t="shared" si="0"/>
        <v>0</v>
      </c>
      <c r="N13" s="178" t="s">
        <v>42</v>
      </c>
      <c r="O13" s="178" t="s">
        <v>42</v>
      </c>
      <c r="P13" s="178" t="s">
        <v>42</v>
      </c>
      <c r="Q13" s="178" t="s">
        <v>42</v>
      </c>
      <c r="R13" s="178" t="s">
        <v>42</v>
      </c>
      <c r="S13" s="178" t="s">
        <v>42</v>
      </c>
      <c r="T13" s="178" t="s">
        <v>42</v>
      </c>
      <c r="U13" s="178" t="s">
        <v>42</v>
      </c>
      <c r="V13" s="178" t="s">
        <v>42</v>
      </c>
      <c r="W13" s="178" t="s">
        <v>42</v>
      </c>
      <c r="X13" s="178" t="s">
        <v>42</v>
      </c>
    </row>
    <row r="14" spans="1:24" ht="27" customHeight="1">
      <c r="A14" s="220"/>
      <c r="B14" s="167"/>
      <c r="C14" s="2" t="s">
        <v>12</v>
      </c>
      <c r="D14" s="42">
        <f>D18+D22</f>
        <v>479306</v>
      </c>
      <c r="E14" s="42">
        <f t="shared" si="0"/>
        <v>78929</v>
      </c>
      <c r="F14" s="42">
        <f t="shared" si="0"/>
        <v>0</v>
      </c>
      <c r="G14" s="42">
        <f t="shared" si="0"/>
        <v>0</v>
      </c>
      <c r="H14" s="42">
        <f t="shared" si="0"/>
        <v>0</v>
      </c>
      <c r="I14" s="42">
        <f t="shared" si="0"/>
        <v>0</v>
      </c>
      <c r="J14" s="58">
        <f t="shared" si="0"/>
        <v>400377</v>
      </c>
      <c r="K14" s="42">
        <f t="shared" si="0"/>
        <v>0</v>
      </c>
      <c r="L14" s="42">
        <f t="shared" ref="L14" si="2">L18+L22</f>
        <v>0</v>
      </c>
      <c r="M14" s="42">
        <f t="shared" si="0"/>
        <v>0</v>
      </c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</row>
    <row r="15" spans="1:24" ht="75.75" customHeight="1">
      <c r="A15" s="220"/>
      <c r="B15" s="167"/>
      <c r="C15" s="3" t="s">
        <v>13</v>
      </c>
      <c r="D15" s="43">
        <f>D19+D23</f>
        <v>6499638.4199999999</v>
      </c>
      <c r="E15" s="43">
        <v>1499638.42</v>
      </c>
      <c r="F15" s="43">
        <v>0</v>
      </c>
      <c r="G15" s="43">
        <v>0</v>
      </c>
      <c r="H15" s="43">
        <v>0</v>
      </c>
      <c r="I15" s="43">
        <v>0</v>
      </c>
      <c r="J15" s="47">
        <f>J19+J23</f>
        <v>5000000</v>
      </c>
      <c r="K15" s="43">
        <v>0</v>
      </c>
      <c r="L15" s="43">
        <v>0</v>
      </c>
      <c r="M15" s="43">
        <v>0</v>
      </c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</row>
    <row r="16" spans="1:24" ht="101.25" customHeight="1">
      <c r="A16" s="221"/>
      <c r="B16" s="168"/>
      <c r="C16" s="13" t="s">
        <v>29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7">
        <v>0</v>
      </c>
      <c r="K16" s="43">
        <v>0</v>
      </c>
      <c r="L16" s="43">
        <v>0</v>
      </c>
      <c r="M16" s="43">
        <v>0</v>
      </c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</row>
    <row r="17" spans="1:24" ht="56.25" customHeight="1">
      <c r="A17" s="65"/>
      <c r="B17" s="178" t="s">
        <v>39</v>
      </c>
      <c r="C17" s="14" t="s">
        <v>11</v>
      </c>
      <c r="D17" s="42">
        <f>D18+D19+D20</f>
        <v>1578567.42</v>
      </c>
      <c r="E17" s="42">
        <f>E18+E19+E20</f>
        <v>1578567.42</v>
      </c>
      <c r="F17" s="42">
        <f t="shared" ref="F17:M17" si="3">F18+F19+F20</f>
        <v>0</v>
      </c>
      <c r="G17" s="42">
        <f t="shared" si="3"/>
        <v>0</v>
      </c>
      <c r="H17" s="42">
        <f t="shared" si="3"/>
        <v>0</v>
      </c>
      <c r="I17" s="42">
        <f t="shared" si="3"/>
        <v>0</v>
      </c>
      <c r="J17" s="58">
        <f t="shared" si="3"/>
        <v>0</v>
      </c>
      <c r="K17" s="42">
        <f t="shared" si="3"/>
        <v>0</v>
      </c>
      <c r="L17" s="42">
        <f t="shared" ref="L17" si="4">L18+L19+L20</f>
        <v>0</v>
      </c>
      <c r="M17" s="42">
        <f t="shared" si="3"/>
        <v>0</v>
      </c>
      <c r="N17" s="178" t="s">
        <v>14</v>
      </c>
      <c r="O17" s="169" t="s">
        <v>15</v>
      </c>
      <c r="P17" s="181">
        <v>1.173</v>
      </c>
      <c r="Q17" s="178"/>
      <c r="R17" s="184"/>
      <c r="S17" s="184"/>
      <c r="T17" s="184"/>
      <c r="U17" s="184"/>
      <c r="V17" s="178"/>
      <c r="W17" s="178"/>
      <c r="X17" s="178"/>
    </row>
    <row r="18" spans="1:24" ht="56.25" customHeight="1">
      <c r="A18" s="65"/>
      <c r="B18" s="179"/>
      <c r="C18" s="14" t="s">
        <v>12</v>
      </c>
      <c r="D18" s="42">
        <f>E18+F18+G18+H18+I18+J18+K18</f>
        <v>78929</v>
      </c>
      <c r="E18" s="42">
        <v>78929</v>
      </c>
      <c r="F18" s="42">
        <v>0</v>
      </c>
      <c r="G18" s="42">
        <v>0</v>
      </c>
      <c r="H18" s="42">
        <v>0</v>
      </c>
      <c r="I18" s="42">
        <v>0</v>
      </c>
      <c r="J18" s="58">
        <v>0</v>
      </c>
      <c r="K18" s="42">
        <v>0</v>
      </c>
      <c r="L18" s="42">
        <v>0</v>
      </c>
      <c r="M18" s="42">
        <v>0</v>
      </c>
      <c r="N18" s="179"/>
      <c r="O18" s="170"/>
      <c r="P18" s="182"/>
      <c r="Q18" s="179"/>
      <c r="R18" s="185"/>
      <c r="S18" s="185"/>
      <c r="T18" s="185"/>
      <c r="U18" s="185"/>
      <c r="V18" s="179"/>
      <c r="W18" s="179"/>
      <c r="X18" s="179"/>
    </row>
    <row r="19" spans="1:24" ht="92.25" customHeight="1">
      <c r="A19" s="65"/>
      <c r="B19" s="179"/>
      <c r="C19" s="14" t="s">
        <v>13</v>
      </c>
      <c r="D19" s="42">
        <f>E19+F19+G19+H19+I19+J19+K19</f>
        <v>1499638.42</v>
      </c>
      <c r="E19" s="42">
        <v>1499638.42</v>
      </c>
      <c r="F19" s="42">
        <v>0</v>
      </c>
      <c r="G19" s="42">
        <v>0</v>
      </c>
      <c r="H19" s="42">
        <v>0</v>
      </c>
      <c r="I19" s="42">
        <v>0</v>
      </c>
      <c r="J19" s="58">
        <v>0</v>
      </c>
      <c r="K19" s="42">
        <v>0</v>
      </c>
      <c r="L19" s="42">
        <v>0</v>
      </c>
      <c r="M19" s="42">
        <v>0</v>
      </c>
      <c r="N19" s="179"/>
      <c r="O19" s="170"/>
      <c r="P19" s="182"/>
      <c r="Q19" s="179"/>
      <c r="R19" s="185"/>
      <c r="S19" s="185"/>
      <c r="T19" s="185"/>
      <c r="U19" s="185"/>
      <c r="V19" s="179"/>
      <c r="W19" s="179"/>
      <c r="X19" s="179"/>
    </row>
    <row r="20" spans="1:24" ht="60.75" customHeight="1">
      <c r="A20" s="65"/>
      <c r="B20" s="180"/>
      <c r="C20" s="13" t="s">
        <v>29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58">
        <v>0</v>
      </c>
      <c r="K20" s="42">
        <v>0</v>
      </c>
      <c r="L20" s="42">
        <v>0</v>
      </c>
      <c r="M20" s="42">
        <v>0</v>
      </c>
      <c r="N20" s="180"/>
      <c r="O20" s="171"/>
      <c r="P20" s="183"/>
      <c r="Q20" s="180"/>
      <c r="R20" s="186"/>
      <c r="S20" s="186"/>
      <c r="T20" s="186"/>
      <c r="U20" s="186"/>
      <c r="V20" s="180"/>
      <c r="W20" s="180"/>
      <c r="X20" s="180"/>
    </row>
    <row r="21" spans="1:24" ht="25.5">
      <c r="A21" s="163"/>
      <c r="B21" s="166" t="s">
        <v>43</v>
      </c>
      <c r="C21" s="14" t="s">
        <v>11</v>
      </c>
      <c r="D21" s="42">
        <f>E21++F21+G21+H21+I21+J21+K21+L21+M21</f>
        <v>5400377</v>
      </c>
      <c r="E21" s="42">
        <f t="shared" ref="E21:M22" si="5">E22+E23+E24</f>
        <v>0</v>
      </c>
      <c r="F21" s="58">
        <f t="shared" si="5"/>
        <v>0</v>
      </c>
      <c r="G21" s="58">
        <f t="shared" si="5"/>
        <v>0</v>
      </c>
      <c r="H21" s="58">
        <f t="shared" si="5"/>
        <v>0</v>
      </c>
      <c r="I21" s="58">
        <f t="shared" si="5"/>
        <v>0</v>
      </c>
      <c r="J21" s="58">
        <f t="shared" si="5"/>
        <v>5400377</v>
      </c>
      <c r="K21" s="42">
        <f t="shared" si="5"/>
        <v>0</v>
      </c>
      <c r="L21" s="42">
        <f t="shared" ref="L21" si="6">L22+L23+L24</f>
        <v>0</v>
      </c>
      <c r="M21" s="42">
        <f t="shared" si="5"/>
        <v>0</v>
      </c>
      <c r="N21" s="166" t="s">
        <v>40</v>
      </c>
      <c r="O21" s="169" t="s">
        <v>41</v>
      </c>
      <c r="P21" s="172"/>
      <c r="Q21" s="169"/>
      <c r="R21" s="175"/>
      <c r="S21" s="175"/>
      <c r="T21" s="148"/>
      <c r="U21" s="169">
        <v>4</v>
      </c>
      <c r="V21" s="148"/>
      <c r="W21" s="151"/>
      <c r="X21" s="151"/>
    </row>
    <row r="22" spans="1:24" ht="25.5" customHeight="1">
      <c r="A22" s="164"/>
      <c r="B22" s="167"/>
      <c r="C22" s="14" t="s">
        <v>12</v>
      </c>
      <c r="D22" s="42">
        <f t="shared" ref="D22:D23" si="7">E22++F22+G22+H22+I22+J22+K22+L22+M22</f>
        <v>400377</v>
      </c>
      <c r="E22" s="42">
        <f t="shared" si="5"/>
        <v>0</v>
      </c>
      <c r="F22" s="42">
        <f t="shared" si="5"/>
        <v>0</v>
      </c>
      <c r="G22" s="42">
        <f t="shared" si="5"/>
        <v>0</v>
      </c>
      <c r="H22" s="42">
        <f t="shared" si="5"/>
        <v>0</v>
      </c>
      <c r="I22" s="42">
        <f t="shared" si="5"/>
        <v>0</v>
      </c>
      <c r="J22" s="58">
        <v>400377</v>
      </c>
      <c r="K22" s="42">
        <f t="shared" si="5"/>
        <v>0</v>
      </c>
      <c r="L22" s="42">
        <f t="shared" ref="L22" si="8">L23+L24+L25</f>
        <v>0</v>
      </c>
      <c r="M22" s="42">
        <f t="shared" si="5"/>
        <v>0</v>
      </c>
      <c r="N22" s="167"/>
      <c r="O22" s="170"/>
      <c r="P22" s="173"/>
      <c r="Q22" s="170"/>
      <c r="R22" s="176"/>
      <c r="S22" s="176"/>
      <c r="T22" s="149"/>
      <c r="U22" s="170"/>
      <c r="V22" s="149"/>
      <c r="W22" s="152"/>
      <c r="X22" s="152"/>
    </row>
    <row r="23" spans="1:24" ht="63" customHeight="1">
      <c r="A23" s="164"/>
      <c r="B23" s="167"/>
      <c r="C23" s="14" t="s">
        <v>13</v>
      </c>
      <c r="D23" s="42">
        <f t="shared" si="7"/>
        <v>5000000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58">
        <v>5000000</v>
      </c>
      <c r="K23" s="42">
        <v>0</v>
      </c>
      <c r="L23" s="42">
        <v>0</v>
      </c>
      <c r="M23" s="42">
        <v>0</v>
      </c>
      <c r="N23" s="167"/>
      <c r="O23" s="170"/>
      <c r="P23" s="173"/>
      <c r="Q23" s="170"/>
      <c r="R23" s="176"/>
      <c r="S23" s="176"/>
      <c r="T23" s="149"/>
      <c r="U23" s="170"/>
      <c r="V23" s="149"/>
      <c r="W23" s="152"/>
      <c r="X23" s="152"/>
    </row>
    <row r="24" spans="1:24" ht="25.5">
      <c r="A24" s="165"/>
      <c r="B24" s="168"/>
      <c r="C24" s="13" t="s">
        <v>29</v>
      </c>
      <c r="D24" s="42">
        <f>E24++F24+G24+H24+I24+J24+K24+L24+M24</f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58">
        <v>0</v>
      </c>
      <c r="K24" s="42">
        <v>0</v>
      </c>
      <c r="L24" s="42">
        <v>0</v>
      </c>
      <c r="M24" s="42">
        <v>0</v>
      </c>
      <c r="N24" s="168"/>
      <c r="O24" s="171"/>
      <c r="P24" s="174"/>
      <c r="Q24" s="171"/>
      <c r="R24" s="177"/>
      <c r="S24" s="177"/>
      <c r="T24" s="150"/>
      <c r="U24" s="171"/>
      <c r="V24" s="150"/>
      <c r="W24" s="153"/>
      <c r="X24" s="153"/>
    </row>
    <row r="25" spans="1:24" ht="16.5" customHeight="1">
      <c r="A25" s="154" t="s">
        <v>16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6"/>
    </row>
    <row r="26" spans="1:24" ht="19.5" customHeight="1">
      <c r="A26" s="157" t="s">
        <v>26</v>
      </c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9"/>
    </row>
    <row r="27" spans="1:24" ht="19.5" customHeight="1">
      <c r="A27" s="45">
        <v>2</v>
      </c>
      <c r="B27" s="157" t="s">
        <v>27</v>
      </c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9"/>
    </row>
    <row r="28" spans="1:24" ht="47.25" customHeight="1">
      <c r="A28" s="64"/>
      <c r="B28" s="160" t="s">
        <v>28</v>
      </c>
      <c r="C28" s="118" t="s">
        <v>11</v>
      </c>
      <c r="D28" s="20">
        <f>E28+F28+G28+H28+I28+J28+K28+M28+L28</f>
        <v>45172623.5</v>
      </c>
      <c r="E28" s="36">
        <f>E32+E36+E62</f>
        <v>3685011.38</v>
      </c>
      <c r="F28" s="36">
        <f t="shared" ref="F28:M30" si="9">F32+F36+F62</f>
        <v>12126757.859999999</v>
      </c>
      <c r="G28" s="36">
        <f t="shared" si="9"/>
        <v>123694.57</v>
      </c>
      <c r="H28" s="36">
        <f t="shared" si="9"/>
        <v>8192534.9399999995</v>
      </c>
      <c r="I28" s="47">
        <f t="shared" si="9"/>
        <v>3435037.8</v>
      </c>
      <c r="J28" s="47">
        <f t="shared" si="9"/>
        <v>5563953.7999999998</v>
      </c>
      <c r="K28" s="47">
        <f>K32+K36+K62</f>
        <v>11845633.15</v>
      </c>
      <c r="L28" s="47">
        <f t="shared" ref="L28" si="10">L32+L36+L62</f>
        <v>100000</v>
      </c>
      <c r="M28" s="47">
        <f t="shared" si="9"/>
        <v>100000</v>
      </c>
      <c r="N28" s="145" t="s">
        <v>42</v>
      </c>
      <c r="O28" s="145" t="s">
        <v>42</v>
      </c>
      <c r="P28" s="145" t="s">
        <v>42</v>
      </c>
      <c r="Q28" s="145" t="s">
        <v>42</v>
      </c>
      <c r="R28" s="145" t="s">
        <v>42</v>
      </c>
      <c r="S28" s="145" t="s">
        <v>42</v>
      </c>
      <c r="T28" s="145" t="s">
        <v>42</v>
      </c>
      <c r="U28" s="145" t="s">
        <v>42</v>
      </c>
      <c r="V28" s="145" t="s">
        <v>42</v>
      </c>
      <c r="W28" s="145" t="s">
        <v>42</v>
      </c>
      <c r="X28" s="145" t="s">
        <v>42</v>
      </c>
    </row>
    <row r="29" spans="1:24" ht="30.75" customHeight="1">
      <c r="A29" s="64"/>
      <c r="B29" s="161"/>
      <c r="C29" s="6" t="s">
        <v>12</v>
      </c>
      <c r="D29" s="20">
        <f>E29+F29+G29+H29+I29+J29+K29+M29+L29</f>
        <v>8206205.6799999997</v>
      </c>
      <c r="E29" s="36">
        <f>E33+E37+E63</f>
        <v>185011.38</v>
      </c>
      <c r="F29" s="36">
        <f t="shared" si="9"/>
        <v>2126757.86</v>
      </c>
      <c r="G29" s="36">
        <f t="shared" si="9"/>
        <v>123694.57</v>
      </c>
      <c r="H29" s="36">
        <f>H33+H37+H63</f>
        <v>2084714.94</v>
      </c>
      <c r="I29" s="47">
        <f t="shared" si="9"/>
        <v>1185439.98</v>
      </c>
      <c r="J29" s="47">
        <f t="shared" si="9"/>
        <v>563953.80000000005</v>
      </c>
      <c r="K29" s="47">
        <f>K33+K37+K63</f>
        <v>1736633.15</v>
      </c>
      <c r="L29" s="47">
        <f t="shared" ref="L29" si="11">L33+L37+L63</f>
        <v>100000</v>
      </c>
      <c r="M29" s="47">
        <f t="shared" si="9"/>
        <v>100000</v>
      </c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</row>
    <row r="30" spans="1:24" ht="98.25" customHeight="1">
      <c r="A30" s="64"/>
      <c r="B30" s="161"/>
      <c r="C30" s="6" t="s">
        <v>13</v>
      </c>
      <c r="D30" s="20">
        <f t="shared" ref="D30" si="12">E30+F30+G30+H30+I30+J30+K30+M30+L30</f>
        <v>36607820</v>
      </c>
      <c r="E30" s="36">
        <f>E34+E38+E64</f>
        <v>3500000</v>
      </c>
      <c r="F30" s="36">
        <f t="shared" si="9"/>
        <v>10000000</v>
      </c>
      <c r="G30" s="36">
        <f t="shared" si="9"/>
        <v>0</v>
      </c>
      <c r="H30" s="36">
        <f>H34+H38+H64</f>
        <v>6107820</v>
      </c>
      <c r="I30" s="47">
        <f t="shared" si="9"/>
        <v>2000000</v>
      </c>
      <c r="J30" s="47">
        <f t="shared" si="9"/>
        <v>5000000</v>
      </c>
      <c r="K30" s="47">
        <f>K34+K38+K64</f>
        <v>10000000</v>
      </c>
      <c r="L30" s="47">
        <f t="shared" ref="L30:M31" si="13">L34+L38+L64</f>
        <v>0</v>
      </c>
      <c r="M30" s="47">
        <f t="shared" si="9"/>
        <v>0</v>
      </c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</row>
    <row r="31" spans="1:24" ht="39.75" customHeight="1">
      <c r="A31" s="64"/>
      <c r="B31" s="162"/>
      <c r="C31" s="13" t="s">
        <v>29</v>
      </c>
      <c r="D31" s="20">
        <f>D35+D39+D65</f>
        <v>358597.82</v>
      </c>
      <c r="E31" s="20">
        <f t="shared" ref="E31:K31" si="14">E35+E39+E65</f>
        <v>0</v>
      </c>
      <c r="F31" s="20">
        <f t="shared" si="14"/>
        <v>0</v>
      </c>
      <c r="G31" s="20">
        <f t="shared" si="14"/>
        <v>0</v>
      </c>
      <c r="H31" s="20">
        <f t="shared" si="14"/>
        <v>0</v>
      </c>
      <c r="I31" s="20">
        <f t="shared" si="14"/>
        <v>249597.82</v>
      </c>
      <c r="J31" s="20">
        <f t="shared" si="14"/>
        <v>0</v>
      </c>
      <c r="K31" s="113">
        <f t="shared" si="14"/>
        <v>109000</v>
      </c>
      <c r="L31" s="20">
        <f t="shared" si="13"/>
        <v>0</v>
      </c>
      <c r="M31" s="20">
        <f t="shared" si="13"/>
        <v>0</v>
      </c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</row>
    <row r="32" spans="1:24" ht="97.5" customHeight="1">
      <c r="A32" s="163"/>
      <c r="B32" s="204" t="s">
        <v>30</v>
      </c>
      <c r="C32" s="117" t="s">
        <v>11</v>
      </c>
      <c r="D32" s="40">
        <f t="shared" ref="D32:D48" si="15">E32+F32+G32+H32+I32+J32+K32</f>
        <v>3685011.38</v>
      </c>
      <c r="E32" s="41">
        <v>3685011.38</v>
      </c>
      <c r="F32" s="36">
        <v>0</v>
      </c>
      <c r="G32" s="36">
        <v>0</v>
      </c>
      <c r="H32" s="36"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178" t="s">
        <v>31</v>
      </c>
      <c r="O32" s="207" t="s">
        <v>17</v>
      </c>
      <c r="P32" s="207">
        <v>3.5950000000000002</v>
      </c>
      <c r="Q32" s="139"/>
      <c r="R32" s="139"/>
      <c r="S32" s="139"/>
      <c r="T32" s="139"/>
      <c r="U32" s="139"/>
      <c r="V32" s="139"/>
      <c r="W32" s="139"/>
      <c r="X32" s="139"/>
    </row>
    <row r="33" spans="1:24" ht="27.75" customHeight="1">
      <c r="A33" s="164"/>
      <c r="B33" s="205"/>
      <c r="C33" s="4" t="s">
        <v>12</v>
      </c>
      <c r="D33" s="37">
        <f t="shared" si="15"/>
        <v>185011.38</v>
      </c>
      <c r="E33" s="36">
        <v>185011.38</v>
      </c>
      <c r="F33" s="36">
        <v>0</v>
      </c>
      <c r="G33" s="36">
        <v>0</v>
      </c>
      <c r="H33" s="36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179"/>
      <c r="O33" s="208"/>
      <c r="P33" s="208"/>
      <c r="Q33" s="140"/>
      <c r="R33" s="140"/>
      <c r="S33" s="140"/>
      <c r="T33" s="140"/>
      <c r="U33" s="140"/>
      <c r="V33" s="140"/>
      <c r="W33" s="140"/>
      <c r="X33" s="140"/>
    </row>
    <row r="34" spans="1:24" ht="64.5" customHeight="1">
      <c r="A34" s="164"/>
      <c r="B34" s="205"/>
      <c r="C34" s="4" t="s">
        <v>13</v>
      </c>
      <c r="D34" s="37">
        <f t="shared" si="15"/>
        <v>3500000</v>
      </c>
      <c r="E34" s="36">
        <v>3500000</v>
      </c>
      <c r="F34" s="36">
        <v>0</v>
      </c>
      <c r="G34" s="36">
        <v>0</v>
      </c>
      <c r="H34" s="36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179"/>
      <c r="O34" s="208"/>
      <c r="P34" s="208"/>
      <c r="Q34" s="140"/>
      <c r="R34" s="140"/>
      <c r="S34" s="140"/>
      <c r="T34" s="140"/>
      <c r="U34" s="140"/>
      <c r="V34" s="140"/>
      <c r="W34" s="140"/>
      <c r="X34" s="140"/>
    </row>
    <row r="35" spans="1:24" ht="89.25" customHeight="1">
      <c r="A35" s="165"/>
      <c r="B35" s="206"/>
      <c r="C35" s="13" t="s">
        <v>29</v>
      </c>
      <c r="D35" s="37">
        <f t="shared" si="15"/>
        <v>0</v>
      </c>
      <c r="E35" s="36">
        <v>0</v>
      </c>
      <c r="F35" s="36">
        <v>0</v>
      </c>
      <c r="G35" s="36">
        <v>0</v>
      </c>
      <c r="H35" s="36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180"/>
      <c r="O35" s="209"/>
      <c r="P35" s="209"/>
      <c r="Q35" s="141"/>
      <c r="R35" s="141"/>
      <c r="S35" s="141"/>
      <c r="T35" s="141"/>
      <c r="U35" s="141"/>
      <c r="V35" s="141"/>
      <c r="W35" s="141"/>
      <c r="X35" s="141"/>
    </row>
    <row r="36" spans="1:24" ht="26.25">
      <c r="A36" s="163"/>
      <c r="B36" s="204" t="s">
        <v>32</v>
      </c>
      <c r="C36" s="115" t="s">
        <v>11</v>
      </c>
      <c r="D36" s="20">
        <f>E36+F36+G36+H36+I36+J36+K36+M36+L36</f>
        <v>32470768.589999996</v>
      </c>
      <c r="E36" s="38">
        <v>0</v>
      </c>
      <c r="F36" s="38">
        <f t="shared" ref="F36:M36" si="16">F37+F38</f>
        <v>12126757.859999999</v>
      </c>
      <c r="G36" s="38">
        <f t="shared" si="16"/>
        <v>123694.57</v>
      </c>
      <c r="H36" s="38">
        <f t="shared" si="16"/>
        <v>5920622.9399999995</v>
      </c>
      <c r="I36" s="48">
        <f t="shared" si="16"/>
        <v>49945</v>
      </c>
      <c r="J36" s="48">
        <f t="shared" si="16"/>
        <v>5563953.7999999998</v>
      </c>
      <c r="K36" s="48">
        <f t="shared" si="16"/>
        <v>8485794.4199999999</v>
      </c>
      <c r="L36" s="48">
        <f t="shared" ref="L36" si="17">L37+L38</f>
        <v>100000</v>
      </c>
      <c r="M36" s="48">
        <f t="shared" si="16"/>
        <v>100000</v>
      </c>
      <c r="N36" s="178" t="s">
        <v>33</v>
      </c>
      <c r="O36" s="201" t="s">
        <v>41</v>
      </c>
      <c r="P36" s="207"/>
      <c r="Q36" s="142">
        <v>1</v>
      </c>
      <c r="R36" s="142">
        <v>1</v>
      </c>
      <c r="S36" s="142">
        <v>1</v>
      </c>
      <c r="T36" s="142">
        <v>1</v>
      </c>
      <c r="U36" s="142">
        <v>1</v>
      </c>
      <c r="V36" s="142">
        <v>1</v>
      </c>
      <c r="W36" s="142">
        <v>1</v>
      </c>
      <c r="X36" s="142">
        <v>1</v>
      </c>
    </row>
    <row r="37" spans="1:24" ht="27.75" customHeight="1">
      <c r="A37" s="164"/>
      <c r="B37" s="205"/>
      <c r="C37" s="4" t="s">
        <v>12</v>
      </c>
      <c r="D37" s="20">
        <f t="shared" ref="D37:D39" si="18">E37+F37+G37+H37+I37+J37+K37+M37+L37</f>
        <v>5970768.5899999999</v>
      </c>
      <c r="E37" s="19">
        <v>0</v>
      </c>
      <c r="F37" s="21">
        <v>2126757.86</v>
      </c>
      <c r="G37" s="19">
        <v>123694.57</v>
      </c>
      <c r="H37" s="22">
        <v>1420622.94</v>
      </c>
      <c r="I37" s="49">
        <v>49945</v>
      </c>
      <c r="J37" s="49">
        <v>563953.80000000005</v>
      </c>
      <c r="K37" s="50">
        <v>1485794.42</v>
      </c>
      <c r="L37" s="50">
        <v>100000</v>
      </c>
      <c r="M37" s="50">
        <v>100000</v>
      </c>
      <c r="N37" s="179"/>
      <c r="O37" s="202"/>
      <c r="P37" s="208"/>
      <c r="Q37" s="143"/>
      <c r="R37" s="143"/>
      <c r="S37" s="143"/>
      <c r="T37" s="143"/>
      <c r="U37" s="143"/>
      <c r="V37" s="143"/>
      <c r="W37" s="143"/>
      <c r="X37" s="143"/>
    </row>
    <row r="38" spans="1:24" ht="66.75" customHeight="1">
      <c r="A38" s="164"/>
      <c r="B38" s="205"/>
      <c r="C38" s="4" t="s">
        <v>13</v>
      </c>
      <c r="D38" s="20">
        <f>E38+F38+G38+H38+I38+J38+K38+M38+L38</f>
        <v>26500000</v>
      </c>
      <c r="E38" s="19">
        <v>0</v>
      </c>
      <c r="F38" s="23">
        <v>10000000</v>
      </c>
      <c r="G38" s="69">
        <v>0</v>
      </c>
      <c r="H38" s="24">
        <v>4500000</v>
      </c>
      <c r="I38" s="70">
        <v>0</v>
      </c>
      <c r="J38" s="70">
        <v>5000000</v>
      </c>
      <c r="K38" s="71">
        <v>7000000</v>
      </c>
      <c r="L38" s="72">
        <v>0</v>
      </c>
      <c r="M38" s="72">
        <v>0</v>
      </c>
      <c r="N38" s="179"/>
      <c r="O38" s="202"/>
      <c r="P38" s="208"/>
      <c r="Q38" s="143"/>
      <c r="R38" s="143"/>
      <c r="S38" s="143"/>
      <c r="T38" s="143"/>
      <c r="U38" s="143"/>
      <c r="V38" s="143"/>
      <c r="W38" s="143"/>
      <c r="X38" s="143"/>
    </row>
    <row r="39" spans="1:24" ht="24.75" customHeight="1">
      <c r="A39" s="164"/>
      <c r="B39" s="206"/>
      <c r="C39" s="13" t="s">
        <v>29</v>
      </c>
      <c r="D39" s="19">
        <f t="shared" si="18"/>
        <v>0</v>
      </c>
      <c r="E39" s="19">
        <v>0</v>
      </c>
      <c r="F39" s="73">
        <v>0</v>
      </c>
      <c r="G39" s="73">
        <v>0</v>
      </c>
      <c r="H39" s="73">
        <v>0</v>
      </c>
      <c r="I39" s="74">
        <v>0</v>
      </c>
      <c r="J39" s="74">
        <v>0</v>
      </c>
      <c r="K39" s="72">
        <v>0</v>
      </c>
      <c r="L39" s="72">
        <v>0</v>
      </c>
      <c r="M39" s="72">
        <v>0</v>
      </c>
      <c r="N39" s="180"/>
      <c r="O39" s="203"/>
      <c r="P39" s="209"/>
      <c r="Q39" s="144"/>
      <c r="R39" s="144"/>
      <c r="S39" s="144"/>
      <c r="T39" s="144"/>
      <c r="U39" s="144"/>
      <c r="V39" s="144"/>
      <c r="W39" s="144"/>
      <c r="X39" s="144"/>
    </row>
    <row r="40" spans="1:24" ht="0.75" hidden="1" customHeight="1">
      <c r="A40" s="64"/>
      <c r="B40" s="60"/>
      <c r="C40" s="15" t="s">
        <v>11</v>
      </c>
      <c r="D40" s="27">
        <f t="shared" si="15"/>
        <v>21097202.43</v>
      </c>
      <c r="E40" s="28">
        <v>0</v>
      </c>
      <c r="F40" s="28">
        <f>F41+F42</f>
        <v>12126757.859999999</v>
      </c>
      <c r="G40" s="28">
        <f>G41+G42</f>
        <v>123694.57</v>
      </c>
      <c r="H40" s="28">
        <f>H41+H42</f>
        <v>5846750</v>
      </c>
      <c r="I40" s="51">
        <f t="shared" ref="I40:K40" si="19">I41+I42</f>
        <v>1000000</v>
      </c>
      <c r="J40" s="51">
        <f t="shared" si="19"/>
        <v>1000000</v>
      </c>
      <c r="K40" s="52">
        <f t="shared" si="19"/>
        <v>1000000</v>
      </c>
      <c r="L40" s="52"/>
      <c r="M40" s="52"/>
      <c r="N40" s="75"/>
      <c r="O40" s="76"/>
      <c r="P40" s="76"/>
      <c r="Q40" s="77"/>
      <c r="R40" s="78"/>
      <c r="S40" s="78"/>
      <c r="T40" s="78"/>
      <c r="U40" s="78"/>
      <c r="V40" s="78"/>
      <c r="W40" s="79"/>
      <c r="X40" s="79"/>
    </row>
    <row r="41" spans="1:24" ht="20.25" hidden="1" customHeight="1">
      <c r="A41" s="64"/>
      <c r="B41" s="60"/>
      <c r="C41" s="16" t="s">
        <v>12</v>
      </c>
      <c r="D41" s="27">
        <f t="shared" si="15"/>
        <v>6597202.4299999997</v>
      </c>
      <c r="E41" s="27">
        <v>0</v>
      </c>
      <c r="F41" s="27">
        <f>F45+F57</f>
        <v>2126757.86</v>
      </c>
      <c r="G41" s="27">
        <f>G48+G57</f>
        <v>123694.57</v>
      </c>
      <c r="H41" s="27">
        <f>H45+H51+H54</f>
        <v>1346750</v>
      </c>
      <c r="I41" s="95">
        <v>1000000</v>
      </c>
      <c r="J41" s="95">
        <v>1000000</v>
      </c>
      <c r="K41" s="96">
        <v>1000000</v>
      </c>
      <c r="L41" s="97"/>
      <c r="M41" s="97"/>
      <c r="N41" s="80"/>
      <c r="O41" s="80"/>
      <c r="P41" s="80"/>
      <c r="Q41" s="81"/>
      <c r="R41" s="82"/>
      <c r="S41" s="82"/>
      <c r="T41" s="82"/>
      <c r="U41" s="82"/>
      <c r="V41" s="82"/>
      <c r="W41" s="83"/>
      <c r="X41" s="83"/>
    </row>
    <row r="42" spans="1:24" ht="26.25" hidden="1" customHeight="1">
      <c r="A42" s="64"/>
      <c r="B42" s="60" t="s">
        <v>34</v>
      </c>
      <c r="C42" s="17" t="s">
        <v>13</v>
      </c>
      <c r="D42" s="27">
        <f t="shared" si="15"/>
        <v>14500000</v>
      </c>
      <c r="E42" s="29">
        <v>0</v>
      </c>
      <c r="F42" s="98">
        <f>F46</f>
        <v>10000000</v>
      </c>
      <c r="G42" s="98">
        <f>G46+G52</f>
        <v>0</v>
      </c>
      <c r="H42" s="98">
        <f>H49+H52+H55+H58</f>
        <v>4500000</v>
      </c>
      <c r="I42" s="95">
        <v>0</v>
      </c>
      <c r="J42" s="99">
        <v>0</v>
      </c>
      <c r="K42" s="97">
        <v>0</v>
      </c>
      <c r="L42" s="97"/>
      <c r="M42" s="97"/>
      <c r="N42" s="80"/>
      <c r="O42" s="80"/>
      <c r="P42" s="80"/>
      <c r="Q42" s="81"/>
      <c r="R42" s="82"/>
      <c r="S42" s="82"/>
      <c r="T42" s="82"/>
      <c r="U42" s="82"/>
      <c r="V42" s="82"/>
      <c r="W42" s="83"/>
      <c r="X42" s="83"/>
    </row>
    <row r="43" spans="1:24" ht="33" hidden="1" customHeight="1">
      <c r="A43" s="64"/>
      <c r="B43" s="60"/>
      <c r="C43" s="18" t="s">
        <v>29</v>
      </c>
      <c r="D43" s="27">
        <f t="shared" si="15"/>
        <v>0</v>
      </c>
      <c r="E43" s="29">
        <v>0</v>
      </c>
      <c r="F43" s="98">
        <v>0</v>
      </c>
      <c r="G43" s="98">
        <v>0</v>
      </c>
      <c r="H43" s="98">
        <v>0</v>
      </c>
      <c r="I43" s="95">
        <v>0</v>
      </c>
      <c r="J43" s="95">
        <v>0</v>
      </c>
      <c r="K43" s="96">
        <v>0</v>
      </c>
      <c r="L43" s="97"/>
      <c r="M43" s="97"/>
      <c r="N43" s="80"/>
      <c r="O43" s="80"/>
      <c r="P43" s="80"/>
      <c r="Q43" s="81"/>
      <c r="R43" s="82"/>
      <c r="S43" s="82"/>
      <c r="T43" s="82"/>
      <c r="U43" s="82"/>
      <c r="V43" s="82"/>
      <c r="W43" s="83"/>
      <c r="X43" s="83"/>
    </row>
    <row r="44" spans="1:24" ht="90.75" hidden="1" customHeight="1">
      <c r="A44" s="127"/>
      <c r="B44" s="198" t="s">
        <v>19</v>
      </c>
      <c r="C44" s="31" t="s">
        <v>11</v>
      </c>
      <c r="D44" s="32">
        <f t="shared" si="15"/>
        <v>11602735.390000001</v>
      </c>
      <c r="E44" s="32">
        <f>E45+E46</f>
        <v>0</v>
      </c>
      <c r="F44" s="32">
        <f t="shared" ref="F44:H44" si="20">F45+F46</f>
        <v>11597095.390000001</v>
      </c>
      <c r="G44" s="32">
        <v>0</v>
      </c>
      <c r="H44" s="28">
        <f t="shared" si="20"/>
        <v>5640</v>
      </c>
      <c r="I44" s="53">
        <v>0</v>
      </c>
      <c r="J44" s="53">
        <v>0</v>
      </c>
      <c r="K44" s="54">
        <v>0</v>
      </c>
      <c r="L44" s="54"/>
      <c r="M44" s="54"/>
      <c r="N44" s="76" t="s">
        <v>44</v>
      </c>
      <c r="O44" s="76" t="s">
        <v>45</v>
      </c>
      <c r="P44" s="84"/>
      <c r="Q44" s="85">
        <v>1</v>
      </c>
      <c r="R44" s="78"/>
      <c r="S44" s="78"/>
      <c r="T44" s="79"/>
      <c r="U44" s="79"/>
      <c r="V44" s="79"/>
      <c r="W44" s="79"/>
      <c r="X44" s="79"/>
    </row>
    <row r="45" spans="1:24" ht="33" hidden="1" customHeight="1">
      <c r="A45" s="128"/>
      <c r="B45" s="199"/>
      <c r="C45" s="17" t="s">
        <v>12</v>
      </c>
      <c r="D45" s="33">
        <f t="shared" si="15"/>
        <v>1602735.39</v>
      </c>
      <c r="E45" s="33"/>
      <c r="F45" s="34">
        <v>1597095.39</v>
      </c>
      <c r="G45" s="34">
        <v>0</v>
      </c>
      <c r="H45" s="27">
        <v>5640</v>
      </c>
      <c r="I45" s="55">
        <v>0</v>
      </c>
      <c r="J45" s="55">
        <v>0</v>
      </c>
      <c r="K45" s="56">
        <v>0</v>
      </c>
      <c r="L45" s="57"/>
      <c r="M45" s="57"/>
      <c r="N45" s="77"/>
      <c r="O45" s="78"/>
      <c r="P45" s="78"/>
      <c r="Q45" s="79"/>
      <c r="R45" s="79"/>
      <c r="S45" s="79"/>
      <c r="T45" s="79"/>
      <c r="U45" s="79"/>
      <c r="V45" s="79"/>
      <c r="W45" s="79"/>
      <c r="X45" s="79"/>
    </row>
    <row r="46" spans="1:24" ht="36" hidden="1" customHeight="1">
      <c r="A46" s="129"/>
      <c r="B46" s="200"/>
      <c r="C46" s="17" t="s">
        <v>13</v>
      </c>
      <c r="D46" s="33">
        <f t="shared" si="15"/>
        <v>10000000</v>
      </c>
      <c r="E46" s="34"/>
      <c r="F46" s="100">
        <v>10000000</v>
      </c>
      <c r="G46" s="101"/>
      <c r="H46" s="101"/>
      <c r="I46" s="102"/>
      <c r="J46" s="102"/>
      <c r="K46" s="103"/>
      <c r="L46" s="103"/>
      <c r="M46" s="103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</row>
    <row r="47" spans="1:24" ht="60" hidden="1" customHeight="1">
      <c r="A47" s="127"/>
      <c r="B47" s="198" t="s">
        <v>20</v>
      </c>
      <c r="C47" s="31" t="s">
        <v>11</v>
      </c>
      <c r="D47" s="33">
        <f t="shared" si="15"/>
        <v>103914.57</v>
      </c>
      <c r="E47" s="33"/>
      <c r="F47" s="100"/>
      <c r="G47" s="101">
        <f>G48</f>
        <v>103914.57</v>
      </c>
      <c r="H47" s="101"/>
      <c r="I47" s="102"/>
      <c r="J47" s="102"/>
      <c r="K47" s="103"/>
      <c r="L47" s="103"/>
      <c r="M47" s="103"/>
      <c r="N47" s="86" t="s">
        <v>46</v>
      </c>
      <c r="O47" s="87" t="s">
        <v>47</v>
      </c>
      <c r="P47" s="79"/>
      <c r="Q47" s="88"/>
      <c r="R47" s="87">
        <v>100</v>
      </c>
      <c r="S47" s="79"/>
      <c r="T47" s="79"/>
      <c r="U47" s="79"/>
      <c r="V47" s="79"/>
      <c r="W47" s="79"/>
      <c r="X47" s="79"/>
    </row>
    <row r="48" spans="1:24" ht="43.5" hidden="1" customHeight="1">
      <c r="A48" s="128"/>
      <c r="B48" s="214"/>
      <c r="C48" s="17" t="s">
        <v>12</v>
      </c>
      <c r="D48" s="33">
        <f t="shared" si="15"/>
        <v>103914.57</v>
      </c>
      <c r="E48" s="33"/>
      <c r="F48" s="100"/>
      <c r="G48" s="101">
        <v>103914.57</v>
      </c>
      <c r="H48" s="101"/>
      <c r="I48" s="102"/>
      <c r="J48" s="102"/>
      <c r="K48" s="103"/>
      <c r="L48" s="103"/>
      <c r="M48" s="103"/>
      <c r="N48" s="79"/>
      <c r="O48" s="79"/>
      <c r="P48" s="79"/>
      <c r="Q48" s="88"/>
      <c r="R48" s="79"/>
      <c r="S48" s="79"/>
      <c r="T48" s="79"/>
      <c r="U48" s="79"/>
      <c r="V48" s="79"/>
      <c r="W48" s="79"/>
      <c r="X48" s="79"/>
    </row>
    <row r="49" spans="1:24" ht="41.25" hidden="1" customHeight="1">
      <c r="A49" s="129"/>
      <c r="B49" s="215"/>
      <c r="C49" s="17" t="s">
        <v>13</v>
      </c>
      <c r="D49" s="33"/>
      <c r="E49" s="34"/>
      <c r="F49" s="100"/>
      <c r="G49" s="101"/>
      <c r="H49" s="101"/>
      <c r="I49" s="102"/>
      <c r="J49" s="102"/>
      <c r="K49" s="103"/>
      <c r="L49" s="103"/>
      <c r="M49" s="103"/>
      <c r="N49" s="79"/>
      <c r="O49" s="79"/>
      <c r="P49" s="79"/>
      <c r="Q49" s="88"/>
      <c r="R49" s="79"/>
      <c r="S49" s="79"/>
      <c r="T49" s="79"/>
      <c r="U49" s="79"/>
      <c r="V49" s="79"/>
      <c r="W49" s="79"/>
      <c r="X49" s="79"/>
    </row>
    <row r="50" spans="1:24" ht="49.5" hidden="1" customHeight="1">
      <c r="A50" s="61"/>
      <c r="B50" s="198" t="s">
        <v>21</v>
      </c>
      <c r="C50" s="31" t="s">
        <v>11</v>
      </c>
      <c r="D50" s="104">
        <f t="shared" ref="D50:D57" si="21">E50+F50+G50+H50+I50+J50+K50</f>
        <v>1104267.8899999999</v>
      </c>
      <c r="E50" s="101">
        <f t="shared" ref="E50:G50" si="22">E51+E52</f>
        <v>0</v>
      </c>
      <c r="F50" s="101">
        <f t="shared" si="22"/>
        <v>0</v>
      </c>
      <c r="G50" s="101">
        <f t="shared" si="22"/>
        <v>0</v>
      </c>
      <c r="H50" s="101">
        <f>H51+H52</f>
        <v>1104267.8899999999</v>
      </c>
      <c r="I50" s="102">
        <f t="shared" ref="I50:K50" si="23">I51+I52</f>
        <v>0</v>
      </c>
      <c r="J50" s="102">
        <f t="shared" si="23"/>
        <v>0</v>
      </c>
      <c r="K50" s="103">
        <f t="shared" si="23"/>
        <v>0</v>
      </c>
      <c r="L50" s="103"/>
      <c r="M50" s="103"/>
      <c r="N50" s="79"/>
      <c r="O50" s="79"/>
      <c r="P50" s="79"/>
      <c r="Q50" s="88"/>
      <c r="R50" s="79"/>
      <c r="S50" s="79"/>
      <c r="T50" s="79"/>
      <c r="U50" s="79"/>
      <c r="V50" s="79"/>
      <c r="W50" s="79"/>
      <c r="X50" s="79"/>
    </row>
    <row r="51" spans="1:24" ht="41.25" hidden="1" customHeight="1">
      <c r="A51" s="62"/>
      <c r="B51" s="214"/>
      <c r="C51" s="17" t="s">
        <v>12</v>
      </c>
      <c r="D51" s="101">
        <f t="shared" si="21"/>
        <v>1104267.8899999999</v>
      </c>
      <c r="E51" s="33"/>
      <c r="F51" s="100"/>
      <c r="G51" s="101"/>
      <c r="H51" s="101">
        <v>1104267.8899999999</v>
      </c>
      <c r="I51" s="102"/>
      <c r="J51" s="102"/>
      <c r="K51" s="103"/>
      <c r="L51" s="103"/>
      <c r="M51" s="103"/>
      <c r="N51" s="79"/>
      <c r="O51" s="79"/>
      <c r="P51" s="79"/>
      <c r="Q51" s="88"/>
      <c r="R51" s="79"/>
      <c r="S51" s="79"/>
      <c r="T51" s="79"/>
      <c r="U51" s="79"/>
      <c r="V51" s="79"/>
      <c r="W51" s="79"/>
      <c r="X51" s="79"/>
    </row>
    <row r="52" spans="1:24" ht="13.5" hidden="1" customHeight="1">
      <c r="A52" s="63"/>
      <c r="B52" s="215"/>
      <c r="C52" s="17" t="s">
        <v>13</v>
      </c>
      <c r="D52" s="101">
        <f t="shared" si="21"/>
        <v>0</v>
      </c>
      <c r="E52" s="34"/>
      <c r="F52" s="100"/>
      <c r="G52" s="101"/>
      <c r="H52" s="101"/>
      <c r="I52" s="102"/>
      <c r="J52" s="102"/>
      <c r="K52" s="103"/>
      <c r="L52" s="103"/>
      <c r="M52" s="103"/>
      <c r="N52" s="79"/>
      <c r="O52" s="79"/>
      <c r="P52" s="79"/>
      <c r="Q52" s="88"/>
      <c r="R52" s="79"/>
      <c r="S52" s="79"/>
      <c r="T52" s="79"/>
      <c r="U52" s="79"/>
      <c r="V52" s="79"/>
      <c r="W52" s="79"/>
      <c r="X52" s="79"/>
    </row>
    <row r="53" spans="1:24" ht="39" hidden="1" customHeight="1">
      <c r="A53" s="30"/>
      <c r="B53" s="198" t="s">
        <v>22</v>
      </c>
      <c r="C53" s="31" t="s">
        <v>11</v>
      </c>
      <c r="D53" s="101">
        <f t="shared" si="21"/>
        <v>4736842.1100000003</v>
      </c>
      <c r="E53" s="101">
        <f t="shared" ref="E53:G53" si="24">E54+E55</f>
        <v>0</v>
      </c>
      <c r="F53" s="101">
        <f t="shared" si="24"/>
        <v>0</v>
      </c>
      <c r="G53" s="101">
        <f t="shared" si="24"/>
        <v>0</v>
      </c>
      <c r="H53" s="101">
        <f>H54+H55</f>
        <v>4736842.1100000003</v>
      </c>
      <c r="I53" s="102">
        <f t="shared" ref="I53:K53" si="25">I54+I55</f>
        <v>0</v>
      </c>
      <c r="J53" s="102">
        <f t="shared" si="25"/>
        <v>0</v>
      </c>
      <c r="K53" s="103">
        <f t="shared" si="25"/>
        <v>0</v>
      </c>
      <c r="L53" s="103"/>
      <c r="M53" s="103"/>
      <c r="N53" s="89" t="s">
        <v>44</v>
      </c>
      <c r="O53" s="89" t="s">
        <v>45</v>
      </c>
      <c r="P53" s="79"/>
      <c r="Q53" s="88"/>
      <c r="R53" s="87"/>
      <c r="S53" s="87">
        <v>1</v>
      </c>
      <c r="T53" s="79"/>
      <c r="U53" s="79"/>
      <c r="V53" s="79"/>
      <c r="W53" s="79"/>
      <c r="X53" s="79"/>
    </row>
    <row r="54" spans="1:24" ht="56.25" hidden="1" customHeight="1">
      <c r="A54" s="30"/>
      <c r="B54" s="214"/>
      <c r="C54" s="17" t="s">
        <v>12</v>
      </c>
      <c r="D54" s="101">
        <f t="shared" si="21"/>
        <v>236842.11</v>
      </c>
      <c r="E54" s="33"/>
      <c r="F54" s="100"/>
      <c r="G54" s="101"/>
      <c r="H54" s="101">
        <v>236842.11</v>
      </c>
      <c r="I54" s="102"/>
      <c r="J54" s="102"/>
      <c r="K54" s="103"/>
      <c r="L54" s="103"/>
      <c r="M54" s="103"/>
      <c r="N54" s="79"/>
      <c r="O54" s="79"/>
      <c r="P54" s="79"/>
      <c r="Q54" s="88"/>
      <c r="R54" s="79"/>
      <c r="S54" s="79"/>
      <c r="T54" s="79"/>
      <c r="U54" s="79"/>
      <c r="V54" s="79"/>
      <c r="W54" s="79"/>
      <c r="X54" s="79"/>
    </row>
    <row r="55" spans="1:24" ht="91.5" hidden="1" customHeight="1">
      <c r="A55" s="30"/>
      <c r="B55" s="215"/>
      <c r="C55" s="17" t="s">
        <v>13</v>
      </c>
      <c r="D55" s="101">
        <f t="shared" si="21"/>
        <v>4500000</v>
      </c>
      <c r="E55" s="33"/>
      <c r="F55" s="100"/>
      <c r="G55" s="101"/>
      <c r="H55" s="101">
        <v>4500000</v>
      </c>
      <c r="I55" s="102"/>
      <c r="J55" s="102"/>
      <c r="K55" s="103"/>
      <c r="L55" s="103"/>
      <c r="M55" s="103"/>
      <c r="N55" s="79"/>
      <c r="O55" s="79"/>
      <c r="P55" s="79"/>
      <c r="Q55" s="88"/>
      <c r="R55" s="79"/>
      <c r="S55" s="79"/>
      <c r="T55" s="79"/>
      <c r="U55" s="79"/>
      <c r="V55" s="79"/>
      <c r="W55" s="79"/>
      <c r="X55" s="79"/>
    </row>
    <row r="56" spans="1:24" ht="72" hidden="1" customHeight="1">
      <c r="A56" s="30"/>
      <c r="B56" s="198" t="s">
        <v>23</v>
      </c>
      <c r="C56" s="31" t="s">
        <v>11</v>
      </c>
      <c r="D56" s="33">
        <f t="shared" si="21"/>
        <v>3549442.4699999997</v>
      </c>
      <c r="E56" s="33"/>
      <c r="F56" s="104">
        <f>F57</f>
        <v>529662.47</v>
      </c>
      <c r="G56" s="104">
        <f>G57+G58</f>
        <v>19780</v>
      </c>
      <c r="H56" s="104">
        <f t="shared" ref="H56:K56" si="26">H57+H58</f>
        <v>0</v>
      </c>
      <c r="I56" s="105">
        <f t="shared" si="26"/>
        <v>1000000</v>
      </c>
      <c r="J56" s="105">
        <f t="shared" si="26"/>
        <v>1000000</v>
      </c>
      <c r="K56" s="106">
        <f t="shared" si="26"/>
        <v>1000000</v>
      </c>
      <c r="L56" s="106"/>
      <c r="M56" s="106"/>
      <c r="N56" s="86" t="s">
        <v>46</v>
      </c>
      <c r="O56" s="87" t="s">
        <v>47</v>
      </c>
      <c r="P56" s="79"/>
      <c r="Q56" s="88"/>
      <c r="R56" s="87">
        <v>100</v>
      </c>
      <c r="S56" s="79"/>
      <c r="T56" s="79"/>
      <c r="U56" s="79"/>
      <c r="V56" s="79"/>
      <c r="W56" s="79"/>
      <c r="X56" s="79"/>
    </row>
    <row r="57" spans="1:24" ht="33.75" hidden="1" customHeight="1">
      <c r="A57" s="30"/>
      <c r="B57" s="199"/>
      <c r="C57" s="17" t="s">
        <v>12</v>
      </c>
      <c r="D57" s="33">
        <f t="shared" si="21"/>
        <v>3549442.4699999997</v>
      </c>
      <c r="E57" s="33"/>
      <c r="F57" s="104">
        <v>529662.47</v>
      </c>
      <c r="G57" s="34">
        <v>19780</v>
      </c>
      <c r="H57" s="104">
        <v>0</v>
      </c>
      <c r="I57" s="105">
        <v>1000000</v>
      </c>
      <c r="J57" s="105">
        <v>1000000</v>
      </c>
      <c r="K57" s="106">
        <v>1000000</v>
      </c>
      <c r="L57" s="106"/>
      <c r="M57" s="106"/>
      <c r="N57" s="79"/>
      <c r="O57" s="79"/>
      <c r="P57" s="79"/>
      <c r="Q57" s="88"/>
      <c r="R57" s="79"/>
      <c r="S57" s="79"/>
      <c r="T57" s="79"/>
      <c r="U57" s="79"/>
      <c r="V57" s="79"/>
      <c r="W57" s="79"/>
      <c r="X57" s="79"/>
    </row>
    <row r="58" spans="1:24" ht="53.25" hidden="1" customHeight="1">
      <c r="A58" s="30"/>
      <c r="B58" s="200"/>
      <c r="C58" s="17" t="s">
        <v>13</v>
      </c>
      <c r="D58" s="34"/>
      <c r="E58" s="33"/>
      <c r="F58" s="104"/>
      <c r="G58" s="104"/>
      <c r="H58" s="104"/>
      <c r="I58" s="105"/>
      <c r="J58" s="105"/>
      <c r="K58" s="106"/>
      <c r="L58" s="106"/>
      <c r="M58" s="106"/>
      <c r="N58" s="79"/>
      <c r="O58" s="79"/>
      <c r="P58" s="79"/>
      <c r="Q58" s="88"/>
      <c r="R58" s="79"/>
      <c r="S58" s="79"/>
      <c r="T58" s="79"/>
      <c r="U58" s="79"/>
      <c r="V58" s="79"/>
      <c r="W58" s="79"/>
      <c r="X58" s="79"/>
    </row>
    <row r="59" spans="1:24" ht="3" hidden="1" customHeight="1">
      <c r="A59" s="30"/>
      <c r="B59" s="8"/>
      <c r="C59" s="7" t="s">
        <v>11</v>
      </c>
      <c r="D59" s="5"/>
      <c r="E59" s="5"/>
      <c r="F59" s="107"/>
      <c r="G59" s="107"/>
      <c r="H59" s="107"/>
      <c r="I59" s="108"/>
      <c r="J59" s="108"/>
      <c r="K59" s="109"/>
      <c r="L59" s="109"/>
      <c r="M59" s="109"/>
      <c r="N59" s="90"/>
      <c r="O59" s="90"/>
      <c r="P59" s="90"/>
      <c r="Q59" s="91"/>
      <c r="R59" s="90"/>
      <c r="S59" s="90"/>
      <c r="T59" s="90"/>
      <c r="U59" s="90"/>
      <c r="V59" s="90"/>
      <c r="W59" s="90"/>
      <c r="X59" s="90"/>
    </row>
    <row r="60" spans="1:24" ht="40.5" hidden="1" customHeight="1">
      <c r="A60" s="30"/>
      <c r="B60" s="11"/>
      <c r="C60" s="6" t="s">
        <v>12</v>
      </c>
      <c r="D60" s="5"/>
      <c r="E60" s="5"/>
      <c r="F60" s="107"/>
      <c r="G60" s="107"/>
      <c r="H60" s="107"/>
      <c r="I60" s="108"/>
      <c r="J60" s="108"/>
      <c r="K60" s="109"/>
      <c r="L60" s="109"/>
      <c r="M60" s="109"/>
      <c r="N60" s="90"/>
      <c r="O60" s="90"/>
      <c r="P60" s="90"/>
      <c r="Q60" s="91"/>
      <c r="R60" s="90"/>
      <c r="S60" s="90"/>
      <c r="T60" s="90"/>
      <c r="U60" s="90"/>
      <c r="V60" s="90"/>
      <c r="W60" s="90"/>
      <c r="X60" s="90"/>
    </row>
    <row r="61" spans="1:24" ht="45" hidden="1" customHeight="1">
      <c r="A61" s="30"/>
      <c r="B61" s="12"/>
      <c r="C61" s="6" t="s">
        <v>13</v>
      </c>
      <c r="D61" s="5"/>
      <c r="E61" s="5"/>
      <c r="F61" s="107"/>
      <c r="G61" s="107"/>
      <c r="H61" s="107"/>
      <c r="I61" s="108"/>
      <c r="J61" s="108"/>
      <c r="K61" s="109"/>
      <c r="L61" s="109"/>
      <c r="M61" s="109"/>
      <c r="N61" s="90"/>
      <c r="O61" s="90"/>
      <c r="P61" s="90"/>
      <c r="Q61" s="91"/>
      <c r="R61" s="90"/>
      <c r="S61" s="90"/>
      <c r="T61" s="90"/>
      <c r="U61" s="90"/>
      <c r="V61" s="90"/>
      <c r="W61" s="90"/>
      <c r="X61" s="90"/>
    </row>
    <row r="62" spans="1:24" ht="25.5">
      <c r="A62" s="127"/>
      <c r="B62" s="160" t="s">
        <v>35</v>
      </c>
      <c r="C62" s="116" t="s">
        <v>11</v>
      </c>
      <c r="D62" s="94">
        <f>E62+F62+G62+H62+I62+J62+K62+L62+M62</f>
        <v>9016843.5299999993</v>
      </c>
      <c r="E62" s="36">
        <v>0</v>
      </c>
      <c r="F62" s="36">
        <v>0</v>
      </c>
      <c r="G62" s="36">
        <v>0</v>
      </c>
      <c r="H62" s="110">
        <f>H63+H64+H65</f>
        <v>2271912</v>
      </c>
      <c r="I62" s="111">
        <f>I63+I64+I65</f>
        <v>3385092.8</v>
      </c>
      <c r="J62" s="111">
        <f t="shared" ref="J62:K62" si="27">J63+J64+J65</f>
        <v>0</v>
      </c>
      <c r="K62" s="111">
        <f>K63+K64+K65</f>
        <v>3359838.73</v>
      </c>
      <c r="L62" s="47">
        <v>0</v>
      </c>
      <c r="M62" s="47">
        <v>0</v>
      </c>
      <c r="N62" s="160" t="s">
        <v>51</v>
      </c>
      <c r="O62" s="201" t="s">
        <v>41</v>
      </c>
      <c r="P62" s="127"/>
      <c r="Q62" s="127"/>
      <c r="R62" s="127"/>
      <c r="S62" s="121">
        <v>1</v>
      </c>
      <c r="T62" s="121">
        <v>1</v>
      </c>
      <c r="U62" s="124"/>
      <c r="V62" s="124">
        <v>1</v>
      </c>
      <c r="W62" s="127"/>
      <c r="X62" s="127"/>
    </row>
    <row r="63" spans="1:24" ht="29.25" customHeight="1">
      <c r="A63" s="128"/>
      <c r="B63" s="161"/>
      <c r="C63" s="6" t="s">
        <v>12</v>
      </c>
      <c r="D63" s="94">
        <f>E63+F63+G63+H63+I63+J63+K63+L63+M63</f>
        <v>2050425.71</v>
      </c>
      <c r="E63" s="36">
        <v>0</v>
      </c>
      <c r="F63" s="36">
        <v>0</v>
      </c>
      <c r="G63" s="36">
        <v>0</v>
      </c>
      <c r="H63" s="110">
        <v>664092</v>
      </c>
      <c r="I63" s="47">
        <v>1135494.98</v>
      </c>
      <c r="J63" s="47">
        <v>0</v>
      </c>
      <c r="K63" s="47">
        <v>250838.73</v>
      </c>
      <c r="L63" s="47">
        <v>0</v>
      </c>
      <c r="M63" s="47">
        <v>0</v>
      </c>
      <c r="N63" s="161"/>
      <c r="O63" s="202"/>
      <c r="P63" s="128"/>
      <c r="Q63" s="128"/>
      <c r="R63" s="128"/>
      <c r="S63" s="122"/>
      <c r="T63" s="122"/>
      <c r="U63" s="125"/>
      <c r="V63" s="125"/>
      <c r="W63" s="128"/>
      <c r="X63" s="128"/>
    </row>
    <row r="64" spans="1:24" ht="63" customHeight="1">
      <c r="A64" s="128"/>
      <c r="B64" s="161"/>
      <c r="C64" s="6" t="s">
        <v>13</v>
      </c>
      <c r="D64" s="94">
        <f>E64+F64+G64+H64+I64+J64+K64+L64+M64</f>
        <v>6607820</v>
      </c>
      <c r="E64" s="36">
        <v>0</v>
      </c>
      <c r="F64" s="36">
        <v>0</v>
      </c>
      <c r="G64" s="36">
        <v>0</v>
      </c>
      <c r="H64" s="36">
        <v>1607820</v>
      </c>
      <c r="I64" s="47">
        <v>2000000</v>
      </c>
      <c r="J64" s="47">
        <v>0</v>
      </c>
      <c r="K64" s="47">
        <v>3000000</v>
      </c>
      <c r="L64" s="47">
        <v>0</v>
      </c>
      <c r="M64" s="47">
        <v>0</v>
      </c>
      <c r="N64" s="161"/>
      <c r="O64" s="202"/>
      <c r="P64" s="128"/>
      <c r="Q64" s="128"/>
      <c r="R64" s="128"/>
      <c r="S64" s="122"/>
      <c r="T64" s="122"/>
      <c r="U64" s="125"/>
      <c r="V64" s="125"/>
      <c r="W64" s="128"/>
      <c r="X64" s="128"/>
    </row>
    <row r="65" spans="1:24" ht="25.5">
      <c r="A65" s="129"/>
      <c r="B65" s="162"/>
      <c r="C65" s="35" t="s">
        <v>29</v>
      </c>
      <c r="D65" s="94">
        <f t="shared" ref="D65" si="28">E65+F65+G65+H65+I65+J65+K65+L65+M65</f>
        <v>358597.82</v>
      </c>
      <c r="E65" s="36">
        <v>0</v>
      </c>
      <c r="F65" s="36">
        <v>0</v>
      </c>
      <c r="G65" s="36">
        <v>0</v>
      </c>
      <c r="H65" s="36">
        <v>0</v>
      </c>
      <c r="I65" s="47">
        <v>249597.82</v>
      </c>
      <c r="J65" s="47">
        <v>0</v>
      </c>
      <c r="K65" s="47">
        <v>109000</v>
      </c>
      <c r="L65" s="47">
        <v>0</v>
      </c>
      <c r="M65" s="47">
        <v>0</v>
      </c>
      <c r="N65" s="162"/>
      <c r="O65" s="203"/>
      <c r="P65" s="129"/>
      <c r="Q65" s="129"/>
      <c r="R65" s="129"/>
      <c r="S65" s="123"/>
      <c r="T65" s="123"/>
      <c r="U65" s="126"/>
      <c r="V65" s="126"/>
      <c r="W65" s="129"/>
      <c r="X65" s="129"/>
    </row>
    <row r="66" spans="1:24" ht="26.25">
      <c r="A66" s="130" t="s">
        <v>18</v>
      </c>
      <c r="B66" s="131"/>
      <c r="C66" s="115" t="s">
        <v>11</v>
      </c>
      <c r="D66" s="94">
        <f>D28+D13</f>
        <v>52151567.920000002</v>
      </c>
      <c r="E66" s="36">
        <f>E13+E28</f>
        <v>5263578.8</v>
      </c>
      <c r="F66" s="36">
        <f t="shared" ref="F66:M68" si="29">F13+F28</f>
        <v>12126757.859999999</v>
      </c>
      <c r="G66" s="36">
        <f t="shared" si="29"/>
        <v>123694.57</v>
      </c>
      <c r="H66" s="36">
        <f t="shared" si="29"/>
        <v>8192534.9399999995</v>
      </c>
      <c r="I66" s="47">
        <f>I13+I28</f>
        <v>3435037.8</v>
      </c>
      <c r="J66" s="47">
        <f t="shared" si="29"/>
        <v>10964330.800000001</v>
      </c>
      <c r="K66" s="47">
        <f t="shared" si="29"/>
        <v>11845633.15</v>
      </c>
      <c r="L66" s="47">
        <f t="shared" ref="L66" si="30">L13+L28</f>
        <v>100000</v>
      </c>
      <c r="M66" s="47">
        <f t="shared" si="29"/>
        <v>100000</v>
      </c>
      <c r="N66" s="136" t="s">
        <v>42</v>
      </c>
      <c r="O66" s="136" t="s">
        <v>42</v>
      </c>
      <c r="P66" s="136" t="s">
        <v>42</v>
      </c>
      <c r="Q66" s="136" t="s">
        <v>42</v>
      </c>
      <c r="R66" s="136" t="s">
        <v>42</v>
      </c>
      <c r="S66" s="136" t="s">
        <v>42</v>
      </c>
      <c r="T66" s="136" t="s">
        <v>42</v>
      </c>
      <c r="U66" s="136" t="s">
        <v>42</v>
      </c>
      <c r="V66" s="136" t="s">
        <v>42</v>
      </c>
      <c r="W66" s="136" t="s">
        <v>42</v>
      </c>
      <c r="X66" s="136" t="s">
        <v>42</v>
      </c>
    </row>
    <row r="67" spans="1:24" ht="26.25" customHeight="1">
      <c r="A67" s="132"/>
      <c r="B67" s="133"/>
      <c r="C67" s="4" t="s">
        <v>12</v>
      </c>
      <c r="D67" s="94">
        <f>D14+D29</f>
        <v>8685511.6799999997</v>
      </c>
      <c r="E67" s="39">
        <f>E14+E29</f>
        <v>263940.38</v>
      </c>
      <c r="F67" s="39">
        <f t="shared" si="29"/>
        <v>2126757.86</v>
      </c>
      <c r="G67" s="39">
        <f t="shared" si="29"/>
        <v>123694.57</v>
      </c>
      <c r="H67" s="39">
        <f t="shared" si="29"/>
        <v>2084714.94</v>
      </c>
      <c r="I67" s="58">
        <f t="shared" si="29"/>
        <v>1185439.98</v>
      </c>
      <c r="J67" s="58">
        <f t="shared" si="29"/>
        <v>964330.8</v>
      </c>
      <c r="K67" s="58">
        <f>K14+K29</f>
        <v>1736633.15</v>
      </c>
      <c r="L67" s="58">
        <f t="shared" ref="L67" si="31">L14+L29</f>
        <v>100000</v>
      </c>
      <c r="M67" s="58">
        <f t="shared" si="29"/>
        <v>100000</v>
      </c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</row>
    <row r="68" spans="1:24" ht="63" customHeight="1">
      <c r="A68" s="132"/>
      <c r="B68" s="133"/>
      <c r="C68" s="4" t="s">
        <v>13</v>
      </c>
      <c r="D68" s="94">
        <f>D15+D30</f>
        <v>43107458.420000002</v>
      </c>
      <c r="E68" s="39">
        <f>E15+E30</f>
        <v>4999638.42</v>
      </c>
      <c r="F68" s="39">
        <f t="shared" si="29"/>
        <v>10000000</v>
      </c>
      <c r="G68" s="39">
        <f t="shared" si="29"/>
        <v>0</v>
      </c>
      <c r="H68" s="39">
        <f t="shared" si="29"/>
        <v>6107820</v>
      </c>
      <c r="I68" s="58">
        <f t="shared" si="29"/>
        <v>2000000</v>
      </c>
      <c r="J68" s="58">
        <f>J15+J30</f>
        <v>10000000</v>
      </c>
      <c r="K68" s="58">
        <f t="shared" si="29"/>
        <v>10000000</v>
      </c>
      <c r="L68" s="58">
        <f t="shared" ref="L68" si="32">L15+L30</f>
        <v>0</v>
      </c>
      <c r="M68" s="58">
        <f t="shared" si="29"/>
        <v>0</v>
      </c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</row>
    <row r="69" spans="1:24" ht="25.5">
      <c r="A69" s="134"/>
      <c r="B69" s="135"/>
      <c r="C69" s="35" t="s">
        <v>29</v>
      </c>
      <c r="D69" s="94">
        <f>D31</f>
        <v>358597.82</v>
      </c>
      <c r="E69" s="94">
        <f t="shared" ref="E69:M69" si="33">E31</f>
        <v>0</v>
      </c>
      <c r="F69" s="94">
        <f t="shared" si="33"/>
        <v>0</v>
      </c>
      <c r="G69" s="94">
        <f t="shared" si="33"/>
        <v>0</v>
      </c>
      <c r="H69" s="94">
        <f t="shared" si="33"/>
        <v>0</v>
      </c>
      <c r="I69" s="94">
        <f t="shared" si="33"/>
        <v>249597.82</v>
      </c>
      <c r="J69" s="94">
        <f t="shared" si="33"/>
        <v>0</v>
      </c>
      <c r="K69" s="114">
        <f t="shared" si="33"/>
        <v>109000</v>
      </c>
      <c r="L69" s="94">
        <f t="shared" si="33"/>
        <v>0</v>
      </c>
      <c r="M69" s="94">
        <f t="shared" si="33"/>
        <v>0</v>
      </c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</row>
  </sheetData>
  <mergeCells count="129">
    <mergeCell ref="A3:V3"/>
    <mergeCell ref="A1:X1"/>
    <mergeCell ref="B10:X10"/>
    <mergeCell ref="U21:U24"/>
    <mergeCell ref="U32:U35"/>
    <mergeCell ref="A47:A49"/>
    <mergeCell ref="B47:B49"/>
    <mergeCell ref="B50:B52"/>
    <mergeCell ref="B53:B55"/>
    <mergeCell ref="A26:X26"/>
    <mergeCell ref="B13:B16"/>
    <mergeCell ref="N13:N16"/>
    <mergeCell ref="O13:O16"/>
    <mergeCell ref="P13:P16"/>
    <mergeCell ref="Q13:Q16"/>
    <mergeCell ref="R13:R16"/>
    <mergeCell ref="S13:S16"/>
    <mergeCell ref="A8:X8"/>
    <mergeCell ref="B9:X9"/>
    <mergeCell ref="A11:X11"/>
    <mergeCell ref="B12:X12"/>
    <mergeCell ref="A13:A16"/>
    <mergeCell ref="S32:S35"/>
    <mergeCell ref="T32:T35"/>
    <mergeCell ref="B56:B58"/>
    <mergeCell ref="A62:A65"/>
    <mergeCell ref="B62:B65"/>
    <mergeCell ref="N62:N65"/>
    <mergeCell ref="O62:O65"/>
    <mergeCell ref="P62:P65"/>
    <mergeCell ref="Q62:Q65"/>
    <mergeCell ref="R62:R65"/>
    <mergeCell ref="A32:A35"/>
    <mergeCell ref="B32:B35"/>
    <mergeCell ref="N32:N35"/>
    <mergeCell ref="O32:O35"/>
    <mergeCell ref="P32:P35"/>
    <mergeCell ref="Q32:Q35"/>
    <mergeCell ref="R32:R35"/>
    <mergeCell ref="A44:A46"/>
    <mergeCell ref="B44:B46"/>
    <mergeCell ref="Q36:Q39"/>
    <mergeCell ref="R36:R39"/>
    <mergeCell ref="A36:A39"/>
    <mergeCell ref="B36:B39"/>
    <mergeCell ref="N36:N39"/>
    <mergeCell ref="O36:O39"/>
    <mergeCell ref="P36:P39"/>
    <mergeCell ref="A4:A6"/>
    <mergeCell ref="B4:B6"/>
    <mergeCell ref="C4:M4"/>
    <mergeCell ref="N4:X4"/>
    <mergeCell ref="C5:C6"/>
    <mergeCell ref="D5:D6"/>
    <mergeCell ref="E5:M5"/>
    <mergeCell ref="N5:N6"/>
    <mergeCell ref="O5:O6"/>
    <mergeCell ref="P5:X5"/>
    <mergeCell ref="B17:B20"/>
    <mergeCell ref="N17:N20"/>
    <mergeCell ref="O17:O20"/>
    <mergeCell ref="P17:P20"/>
    <mergeCell ref="Q17:Q20"/>
    <mergeCell ref="R17:R20"/>
    <mergeCell ref="S17:S20"/>
    <mergeCell ref="T17:T20"/>
    <mergeCell ref="U17:U20"/>
    <mergeCell ref="P21:P24"/>
    <mergeCell ref="Q21:Q24"/>
    <mergeCell ref="R21:R24"/>
    <mergeCell ref="S21:S24"/>
    <mergeCell ref="T21:T24"/>
    <mergeCell ref="T13:T16"/>
    <mergeCell ref="U13:U16"/>
    <mergeCell ref="V13:V16"/>
    <mergeCell ref="X13:X16"/>
    <mergeCell ref="V17:V20"/>
    <mergeCell ref="X17:X20"/>
    <mergeCell ref="W13:W16"/>
    <mergeCell ref="W17:W20"/>
    <mergeCell ref="W21:W24"/>
    <mergeCell ref="W32:W35"/>
    <mergeCell ref="W36:W39"/>
    <mergeCell ref="W62:W65"/>
    <mergeCell ref="W66:W69"/>
    <mergeCell ref="X36:X39"/>
    <mergeCell ref="V21:V24"/>
    <mergeCell ref="X21:X24"/>
    <mergeCell ref="A25:X25"/>
    <mergeCell ref="B27:X27"/>
    <mergeCell ref="B28:B31"/>
    <mergeCell ref="N28:N31"/>
    <mergeCell ref="O28:O31"/>
    <mergeCell ref="P28:P31"/>
    <mergeCell ref="Q28:Q31"/>
    <mergeCell ref="R28:R31"/>
    <mergeCell ref="S28:S31"/>
    <mergeCell ref="T28:T31"/>
    <mergeCell ref="U28:U31"/>
    <mergeCell ref="V28:V31"/>
    <mergeCell ref="X28:X31"/>
    <mergeCell ref="A21:A24"/>
    <mergeCell ref="B21:B24"/>
    <mergeCell ref="N21:N24"/>
    <mergeCell ref="O21:O24"/>
    <mergeCell ref="A2:X2"/>
    <mergeCell ref="S62:S65"/>
    <mergeCell ref="T62:T65"/>
    <mergeCell ref="U62:U65"/>
    <mergeCell ref="V62:V65"/>
    <mergeCell ref="X62:X65"/>
    <mergeCell ref="A66:B69"/>
    <mergeCell ref="N66:N69"/>
    <mergeCell ref="O66:O69"/>
    <mergeCell ref="P66:P69"/>
    <mergeCell ref="Q66:Q69"/>
    <mergeCell ref="R66:R69"/>
    <mergeCell ref="S66:S69"/>
    <mergeCell ref="T66:T69"/>
    <mergeCell ref="U66:U69"/>
    <mergeCell ref="V66:V69"/>
    <mergeCell ref="X66:X69"/>
    <mergeCell ref="V32:V35"/>
    <mergeCell ref="X32:X35"/>
    <mergeCell ref="S36:S39"/>
    <mergeCell ref="T36:T39"/>
    <mergeCell ref="U36:U39"/>
    <mergeCell ref="V36:V39"/>
    <mergeCell ref="W28:W31"/>
  </mergeCells>
  <pageMargins left="0.11811023622047245" right="0.11811023622047245" top="0.35433070866141736" bottom="0.15748031496062992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2024-03-06T03:26:20Z</cp:lastPrinted>
  <dcterms:created xsi:type="dcterms:W3CDTF">2019-03-01T03:14:40Z</dcterms:created>
  <dcterms:modified xsi:type="dcterms:W3CDTF">2024-03-06T03:26:22Z</dcterms:modified>
</cp:coreProperties>
</file>