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37" i="1"/>
  <c r="D36"/>
  <c r="L21"/>
  <c r="L13" s="1"/>
  <c r="L66" s="1"/>
  <c r="L16"/>
  <c r="L28"/>
  <c r="L29"/>
  <c r="L67" s="1"/>
  <c r="L35"/>
  <c r="L27" s="1"/>
  <c r="H29"/>
  <c r="H28"/>
  <c r="H61"/>
  <c r="K21"/>
  <c r="K20" s="1"/>
  <c r="K12" s="1"/>
  <c r="J21"/>
  <c r="J20" s="1"/>
  <c r="I21"/>
  <c r="I13" s="1"/>
  <c r="E16"/>
  <c r="E12" s="1"/>
  <c r="D22"/>
  <c r="D23"/>
  <c r="E21"/>
  <c r="F21"/>
  <c r="F13" s="1"/>
  <c r="G21"/>
  <c r="G20" s="1"/>
  <c r="G12" s="1"/>
  <c r="H21"/>
  <c r="H13" s="1"/>
  <c r="J13"/>
  <c r="E20"/>
  <c r="F16"/>
  <c r="G16"/>
  <c r="H16"/>
  <c r="I16"/>
  <c r="J16"/>
  <c r="K16"/>
  <c r="L20" l="1"/>
  <c r="L12" s="1"/>
  <c r="L65" s="1"/>
  <c r="I12"/>
  <c r="F20"/>
  <c r="J12"/>
  <c r="I20"/>
  <c r="D21"/>
  <c r="F12"/>
  <c r="K13"/>
  <c r="E13"/>
  <c r="G13"/>
  <c r="H20"/>
  <c r="H12" s="1"/>
  <c r="D18"/>
  <c r="D14" s="1"/>
  <c r="D17"/>
  <c r="I61"/>
  <c r="D68"/>
  <c r="D34"/>
  <c r="K29"/>
  <c r="K67" s="1"/>
  <c r="J29"/>
  <c r="J67" s="1"/>
  <c r="I29"/>
  <c r="I67" s="1"/>
  <c r="H67"/>
  <c r="G29"/>
  <c r="G67" s="1"/>
  <c r="F29"/>
  <c r="F67" s="1"/>
  <c r="K28"/>
  <c r="K66" s="1"/>
  <c r="J28"/>
  <c r="J66" s="1"/>
  <c r="I28"/>
  <c r="H66"/>
  <c r="G28"/>
  <c r="G66" s="1"/>
  <c r="F28"/>
  <c r="F66" s="1"/>
  <c r="E29"/>
  <c r="E28"/>
  <c r="E27"/>
  <c r="D38"/>
  <c r="D42"/>
  <c r="K39"/>
  <c r="J39"/>
  <c r="I39"/>
  <c r="H41"/>
  <c r="H40"/>
  <c r="G41"/>
  <c r="G40"/>
  <c r="F41"/>
  <c r="F40"/>
  <c r="D64"/>
  <c r="D63"/>
  <c r="D62"/>
  <c r="I66" l="1"/>
  <c r="D28"/>
  <c r="D66" s="1"/>
  <c r="D20"/>
  <c r="D16"/>
  <c r="D13"/>
  <c r="D40"/>
  <c r="D61"/>
  <c r="D29"/>
  <c r="D67" s="1"/>
  <c r="G39"/>
  <c r="F39"/>
  <c r="H39"/>
  <c r="D39" s="1"/>
  <c r="E65"/>
  <c r="D41"/>
  <c r="H43"/>
  <c r="K49"/>
  <c r="J49"/>
  <c r="I49"/>
  <c r="H49"/>
  <c r="G49"/>
  <c r="F49"/>
  <c r="E49"/>
  <c r="D51"/>
  <c r="D50"/>
  <c r="D54"/>
  <c r="D53"/>
  <c r="K52"/>
  <c r="J52"/>
  <c r="I52"/>
  <c r="G52"/>
  <c r="F52"/>
  <c r="E52"/>
  <c r="H52"/>
  <c r="K55"/>
  <c r="J55"/>
  <c r="I55"/>
  <c r="H55"/>
  <c r="G46"/>
  <c r="D46" s="1"/>
  <c r="D47"/>
  <c r="F55"/>
  <c r="G55"/>
  <c r="D56"/>
  <c r="J35"/>
  <c r="J27" s="1"/>
  <c r="K35"/>
  <c r="K27" s="1"/>
  <c r="D33"/>
  <c r="I35"/>
  <c r="H35"/>
  <c r="H27" s="1"/>
  <c r="G35"/>
  <c r="G27" s="1"/>
  <c r="F35"/>
  <c r="F27" s="1"/>
  <c r="F65" s="1"/>
  <c r="F43"/>
  <c r="E43"/>
  <c r="D45"/>
  <c r="D44"/>
  <c r="I27" l="1"/>
  <c r="D35"/>
  <c r="D12"/>
  <c r="J65"/>
  <c r="E66"/>
  <c r="G65"/>
  <c r="E67"/>
  <c r="K65"/>
  <c r="H65"/>
  <c r="D52"/>
  <c r="D49"/>
  <c r="D55"/>
  <c r="D31"/>
  <c r="D32"/>
  <c r="D43"/>
  <c r="D27" l="1"/>
  <c r="D65" s="1"/>
  <c r="I65"/>
</calcChain>
</file>

<file path=xl/sharedStrings.xml><?xml version="1.0" encoding="utf-8"?>
<sst xmlns="http://schemas.openxmlformats.org/spreadsheetml/2006/main" count="136" uniqueCount="53">
  <si>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</si>
  <si>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</si>
  <si>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</si>
  <si>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</si>
  <si>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</si>
  <si>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</si>
  <si>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</si>
  <si>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</si>
  <si>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</si>
  <si>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</si>
  <si>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</si>
  <si>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</si>
  <si>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</si>
  <si>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</si>
  <si>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</si>
  <si>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</si>
  <si>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</si>
  <si>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</si>
  <si>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</si>
  <si>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</si>
  <si>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</si>
  <si>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</si>
  <si>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</si>
  <si>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</si>
  <si>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</si>
  <si>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</si>
  <si>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</si>
  <si>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</si>
  <si>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</si>
  <si>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</si>
  <si>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</si>
  <si>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</si>
  <si>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</si>
  <si>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</si>
  <si>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</si>
  <si>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</si>
  <si>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</si>
  <si>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</si>
  <si>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</si>
  <si>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</si>
  <si>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</si>
  <si>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</si>
  <si>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</si>
  <si>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</si>
  <si>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</si>
  <si>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</si>
  <si>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</si>
  <si>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Мероприятие 2 Благоустройство дворовых территорий многоквартирных домов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</si>
  <si>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</si>
  <si>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</si>
  <si>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»
</t>
  </si>
  <si>
    <t xml:space="preserve">Приложение к постановлению   </t>
  </si>
  <si>
    <t>Х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</si>
</sst>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/>
    <xf numFmtId="0" fontId="2" fillId="0" borderId="1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wrapText="1"/>
    </xf>
    <xf numFmtId="2" fontId="3" fillId="0" borderId="10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2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164" fontId="3" fillId="3" borderId="1" xfId="1" applyFont="1" applyFill="1" applyBorder="1"/>
    <xf numFmtId="0" fontId="2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10" xfId="0" applyFont="1" applyFill="1" applyBorder="1"/>
    <xf numFmtId="0" fontId="2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10" xfId="0" applyFont="1" applyFill="1" applyBorder="1"/>
    <xf numFmtId="0" fontId="8" fillId="3" borderId="3" xfId="0" applyFont="1" applyFill="1" applyBorder="1"/>
    <xf numFmtId="0" fontId="3" fillId="3" borderId="7" xfId="0" applyFont="1" applyFill="1" applyBorder="1" applyAlignment="1">
      <alignment horizontal="center" wrapText="1"/>
    </xf>
    <xf numFmtId="1" fontId="3" fillId="3" borderId="12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vertical="top" wrapText="1"/>
    </xf>
    <xf numFmtId="0" fontId="3" fillId="3" borderId="10" xfId="0" applyFont="1" applyFill="1" applyBorder="1"/>
    <xf numFmtId="0" fontId="2" fillId="3" borderId="1" xfId="0" applyFont="1" applyFill="1" applyBorder="1"/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3" fillId="3" borderId="10" xfId="0" applyNumberFormat="1" applyFont="1" applyFill="1" applyBorder="1"/>
    <xf numFmtId="1" fontId="3" fillId="3" borderId="3" xfId="0" applyNumberFormat="1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 applyAlignment="1">
      <alignment vertical="top" wrapText="1"/>
    </xf>
    <xf numFmtId="0" fontId="2" fillId="3" borderId="4" xfId="0" applyFont="1" applyFill="1" applyBorder="1"/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/>
    <xf numFmtId="2" fontId="3" fillId="2" borderId="3" xfId="0" applyNumberFormat="1" applyFont="1" applyFill="1" applyBorder="1"/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3" fillId="2" borderId="7" xfId="0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0" fontId="8" fillId="3" borderId="1" xfId="0" applyFont="1" applyFill="1" applyBorder="1"/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12" xfId="0" applyFont="1" applyBorder="1" applyAlignment="1">
      <alignment horizontal="center"/>
    </xf>
    <xf numFmtId="0" fontId="3" fillId="3" borderId="1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164" fontId="1" fillId="2" borderId="12" xfId="1" applyFont="1" applyFill="1" applyBorder="1" applyAlignment="1">
      <alignment wrapText="1"/>
    </xf>
    <xf numFmtId="164" fontId="1" fillId="2" borderId="1" xfId="1" applyFont="1" applyFill="1" applyBorder="1"/>
    <xf numFmtId="1" fontId="1" fillId="2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2" borderId="3" xfId="0" applyNumberFormat="1" applyFont="1" applyFill="1" applyBorder="1"/>
    <xf numFmtId="1" fontId="1" fillId="2" borderId="1" xfId="0" applyNumberFormat="1" applyFont="1" applyFill="1" applyBorder="1"/>
    <xf numFmtId="2" fontId="1" fillId="2" borderId="2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wrapText="1"/>
    </xf>
    <xf numFmtId="0" fontId="0" fillId="0" borderId="0" xfId="0" applyFont="1"/>
    <xf numFmtId="2" fontId="1" fillId="0" borderId="1" xfId="1" applyNumberFormat="1" applyFont="1" applyBorder="1" applyAlignment="1">
      <alignment horizontal="right" wrapText="1"/>
    </xf>
    <xf numFmtId="164" fontId="1" fillId="3" borderId="12" xfId="1" applyFont="1" applyFill="1" applyBorder="1" applyAlignment="1">
      <alignment wrapText="1"/>
    </xf>
    <xf numFmtId="164" fontId="1" fillId="3" borderId="1" xfId="1" applyFont="1" applyFill="1" applyBorder="1"/>
    <xf numFmtId="164" fontId="1" fillId="3" borderId="3" xfId="1" applyFont="1" applyFill="1" applyBorder="1"/>
    <xf numFmtId="1" fontId="1" fillId="3" borderId="3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10" xfId="0" applyNumberFormat="1" applyFont="1" applyFill="1" applyBorder="1" applyAlignment="1">
      <alignment wrapText="1"/>
    </xf>
    <xf numFmtId="1" fontId="1" fillId="3" borderId="3" xfId="0" applyNumberFormat="1" applyFont="1" applyFill="1" applyBorder="1"/>
    <xf numFmtId="1" fontId="1" fillId="3" borderId="1" xfId="0" applyNumberFormat="1" applyFont="1" applyFill="1" applyBorder="1"/>
    <xf numFmtId="2" fontId="1" fillId="2" borderId="2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2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0" borderId="2" xfId="0" applyFont="1" applyBorder="1"/>
    <xf numFmtId="0" fontId="2" fillId="0" borderId="12" xfId="0" applyFont="1" applyBorder="1"/>
    <xf numFmtId="0" fontId="2" fillId="0" borderId="3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4" fillId="0" borderId="13" xfId="0" applyFont="1" applyBorder="1" applyAlignment="1">
      <alignment horizontal="center" wrapText="1"/>
    </xf>
    <xf numFmtId="0" fontId="0" fillId="0" borderId="13" xfId="0" applyBorder="1"/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0" xfId="0" applyFont="1" applyAlignment="1">
      <alignment horizontal="right" vertical="center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164" fontId="1" fillId="2" borderId="3" xfId="1" applyFont="1" applyFill="1" applyBorder="1"/>
    <xf numFmtId="0" fontId="0" fillId="2" borderId="0" xfId="0" applyFont="1" applyFill="1"/>
    <xf numFmtId="0" fontId="3" fillId="0" borderId="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8"/>
  <sheetViews>
    <sheetView tabSelected="1" topLeftCell="A37" zoomScale="120" zoomScaleNormal="120" workbookViewId="0">
      <selection activeCell="K38" sqref="K38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style="111" customWidth="1"/>
    <col min="10" max="10" width="10.140625" style="212" customWidth="1"/>
    <col min="11" max="11" width="10.7109375" style="111" customWidth="1"/>
    <col min="12" max="12" width="10.140625" style="111" customWidth="1"/>
    <col min="13" max="13" width="10.42578125" customWidth="1"/>
    <col min="14" max="14" width="5.42578125" customWidth="1"/>
    <col min="15" max="15" width="6.14062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</cols>
  <sheetData>
    <row r="1" spans="1:22" ht="20.25" customHeight="1">
      <c r="A1" s="200" t="s">
        <v>51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 ht="63.75" customHeight="1">
      <c r="A2" s="190" t="s">
        <v>50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78"/>
    </row>
    <row r="3" spans="1:22" ht="24.75" customHeight="1">
      <c r="A3" s="122" t="s">
        <v>0</v>
      </c>
      <c r="B3" s="122" t="s">
        <v>1</v>
      </c>
      <c r="C3" s="129" t="s">
        <v>2</v>
      </c>
      <c r="D3" s="130"/>
      <c r="E3" s="130"/>
      <c r="F3" s="130"/>
      <c r="G3" s="130"/>
      <c r="H3" s="130"/>
      <c r="I3" s="130"/>
      <c r="J3" s="130"/>
      <c r="K3" s="130"/>
      <c r="L3" s="131"/>
      <c r="M3" s="129" t="s">
        <v>3</v>
      </c>
      <c r="N3" s="130"/>
      <c r="O3" s="130"/>
      <c r="P3" s="130"/>
      <c r="Q3" s="130"/>
      <c r="R3" s="130"/>
      <c r="S3" s="130"/>
      <c r="T3" s="130"/>
      <c r="U3" s="130"/>
      <c r="V3" s="131"/>
    </row>
    <row r="4" spans="1:22" ht="31.5" customHeight="1">
      <c r="A4" s="122"/>
      <c r="B4" s="122"/>
      <c r="C4" s="124" t="s">
        <v>4</v>
      </c>
      <c r="D4" s="124" t="s">
        <v>5</v>
      </c>
      <c r="E4" s="132" t="s">
        <v>6</v>
      </c>
      <c r="F4" s="133"/>
      <c r="G4" s="133"/>
      <c r="H4" s="133"/>
      <c r="I4" s="133"/>
      <c r="J4" s="133"/>
      <c r="K4" s="133"/>
      <c r="L4" s="134"/>
      <c r="M4" s="124" t="s">
        <v>7</v>
      </c>
      <c r="N4" s="124" t="s">
        <v>8</v>
      </c>
      <c r="O4" s="126" t="s">
        <v>9</v>
      </c>
      <c r="P4" s="127"/>
      <c r="Q4" s="127"/>
      <c r="R4" s="127"/>
      <c r="S4" s="127"/>
      <c r="T4" s="127"/>
      <c r="U4" s="127"/>
      <c r="V4" s="128"/>
    </row>
    <row r="5" spans="1:22" ht="96.75" customHeight="1">
      <c r="A5" s="123"/>
      <c r="B5" s="123"/>
      <c r="C5" s="125"/>
      <c r="D5" s="125"/>
      <c r="E5" s="98">
        <v>2018</v>
      </c>
      <c r="F5" s="98">
        <v>2019</v>
      </c>
      <c r="G5" s="98">
        <v>2020</v>
      </c>
      <c r="H5" s="98">
        <v>2021</v>
      </c>
      <c r="I5" s="98">
        <v>2022</v>
      </c>
      <c r="J5" s="208">
        <v>2023</v>
      </c>
      <c r="K5" s="1">
        <v>2024</v>
      </c>
      <c r="L5" s="1">
        <v>2025</v>
      </c>
      <c r="M5" s="125"/>
      <c r="N5" s="125"/>
      <c r="O5" s="13">
        <v>2018</v>
      </c>
      <c r="P5" s="13">
        <v>2019</v>
      </c>
      <c r="Q5" s="13">
        <v>2020</v>
      </c>
      <c r="R5" s="13">
        <v>2021</v>
      </c>
      <c r="S5" s="13">
        <v>2022</v>
      </c>
      <c r="T5" s="13">
        <v>2023</v>
      </c>
      <c r="U5" s="13">
        <v>2024</v>
      </c>
      <c r="V5" s="13">
        <v>2025</v>
      </c>
    </row>
    <row r="6" spans="1:22">
      <c r="A6" s="14">
        <v>1</v>
      </c>
      <c r="B6" s="14">
        <v>2</v>
      </c>
      <c r="C6" s="14">
        <v>4</v>
      </c>
      <c r="D6" s="14">
        <v>5</v>
      </c>
      <c r="E6" s="14">
        <v>6</v>
      </c>
      <c r="F6" s="14">
        <v>7</v>
      </c>
      <c r="G6" s="14">
        <v>8</v>
      </c>
      <c r="H6" s="14">
        <v>9</v>
      </c>
      <c r="I6" s="14">
        <v>10</v>
      </c>
      <c r="J6" s="209">
        <v>11</v>
      </c>
      <c r="K6" s="97">
        <v>12</v>
      </c>
      <c r="L6" s="97">
        <v>13</v>
      </c>
      <c r="M6" s="14">
        <v>14</v>
      </c>
      <c r="N6" s="14">
        <v>15</v>
      </c>
      <c r="O6" s="14">
        <v>16</v>
      </c>
      <c r="P6" s="14">
        <v>17</v>
      </c>
      <c r="Q6" s="14">
        <v>18</v>
      </c>
      <c r="R6" s="14">
        <v>19</v>
      </c>
      <c r="S6" s="14">
        <v>20</v>
      </c>
      <c r="T6" s="97">
        <v>21</v>
      </c>
      <c r="U6" s="97">
        <v>22</v>
      </c>
      <c r="V6" s="97">
        <v>23</v>
      </c>
    </row>
    <row r="7" spans="1:22" ht="15" customHeight="1">
      <c r="A7" s="132" t="s">
        <v>43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4"/>
    </row>
    <row r="8" spans="1:22" ht="19.5" customHeight="1">
      <c r="A8" s="31"/>
      <c r="B8" s="133" t="s">
        <v>44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4"/>
    </row>
    <row r="9" spans="1:22">
      <c r="A9" s="32"/>
      <c r="B9" s="164" t="s">
        <v>10</v>
      </c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5"/>
    </row>
    <row r="10" spans="1:22" ht="21.75" customHeight="1">
      <c r="A10" s="132" t="s">
        <v>30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4"/>
    </row>
    <row r="11" spans="1:22" ht="18.75" customHeight="1">
      <c r="A11" s="76">
        <v>1</v>
      </c>
      <c r="B11" s="172" t="s">
        <v>29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4"/>
    </row>
    <row r="12" spans="1:22" ht="36.75" customHeight="1">
      <c r="A12" s="169"/>
      <c r="B12" s="192" t="s">
        <v>45</v>
      </c>
      <c r="C12" s="63" t="s">
        <v>11</v>
      </c>
      <c r="D12" s="69">
        <f>D16+D20</f>
        <v>1578567.42</v>
      </c>
      <c r="E12" s="69">
        <f t="shared" ref="E12:L12" si="0">E16+E20</f>
        <v>1578567.42</v>
      </c>
      <c r="F12" s="69">
        <f t="shared" si="0"/>
        <v>0</v>
      </c>
      <c r="G12" s="69">
        <f t="shared" si="0"/>
        <v>0</v>
      </c>
      <c r="H12" s="69">
        <f t="shared" si="0"/>
        <v>0</v>
      </c>
      <c r="I12" s="69">
        <f t="shared" si="0"/>
        <v>0</v>
      </c>
      <c r="J12" s="210">
        <f t="shared" si="0"/>
        <v>0</v>
      </c>
      <c r="K12" s="69">
        <f t="shared" si="0"/>
        <v>0</v>
      </c>
      <c r="L12" s="69">
        <f t="shared" si="0"/>
        <v>0</v>
      </c>
      <c r="M12" s="161" t="s">
        <v>52</v>
      </c>
      <c r="N12" s="161" t="s">
        <v>52</v>
      </c>
      <c r="O12" s="161" t="s">
        <v>52</v>
      </c>
      <c r="P12" s="161" t="s">
        <v>52</v>
      </c>
      <c r="Q12" s="161" t="s">
        <v>52</v>
      </c>
      <c r="R12" s="161" t="s">
        <v>52</v>
      </c>
      <c r="S12" s="161" t="s">
        <v>52</v>
      </c>
      <c r="T12" s="161" t="s">
        <v>52</v>
      </c>
      <c r="U12" s="161" t="s">
        <v>52</v>
      </c>
      <c r="V12" s="161" t="s">
        <v>52</v>
      </c>
    </row>
    <row r="13" spans="1:22" ht="27" customHeight="1">
      <c r="A13" s="170"/>
      <c r="B13" s="193"/>
      <c r="C13" s="2" t="s">
        <v>12</v>
      </c>
      <c r="D13" s="70">
        <f>D17+D21</f>
        <v>78929</v>
      </c>
      <c r="E13" s="70">
        <f t="shared" ref="E13:L13" si="1">E17+E21</f>
        <v>78929</v>
      </c>
      <c r="F13" s="70">
        <f t="shared" si="1"/>
        <v>0</v>
      </c>
      <c r="G13" s="70">
        <f t="shared" si="1"/>
        <v>0</v>
      </c>
      <c r="H13" s="70">
        <f t="shared" si="1"/>
        <v>0</v>
      </c>
      <c r="I13" s="70">
        <f t="shared" si="1"/>
        <v>0</v>
      </c>
      <c r="J13" s="110">
        <f t="shared" si="1"/>
        <v>0</v>
      </c>
      <c r="K13" s="70">
        <f t="shared" si="1"/>
        <v>0</v>
      </c>
      <c r="L13" s="70">
        <f t="shared" si="1"/>
        <v>0</v>
      </c>
      <c r="M13" s="162"/>
      <c r="N13" s="162"/>
      <c r="O13" s="162"/>
      <c r="P13" s="162"/>
      <c r="Q13" s="162"/>
      <c r="R13" s="162"/>
      <c r="S13" s="162"/>
      <c r="T13" s="162"/>
      <c r="U13" s="162"/>
      <c r="V13" s="162"/>
    </row>
    <row r="14" spans="1:22" ht="64.5" customHeight="1">
      <c r="A14" s="170"/>
      <c r="B14" s="193"/>
      <c r="C14" s="3" t="s">
        <v>13</v>
      </c>
      <c r="D14" s="71">
        <f>D18+D22</f>
        <v>1499638.42</v>
      </c>
      <c r="E14" s="71">
        <v>1499638.42</v>
      </c>
      <c r="F14" s="71">
        <v>0</v>
      </c>
      <c r="G14" s="71">
        <v>0</v>
      </c>
      <c r="H14" s="71">
        <v>0</v>
      </c>
      <c r="I14" s="71">
        <v>0</v>
      </c>
      <c r="J14" s="99">
        <v>0</v>
      </c>
      <c r="K14" s="71">
        <v>0</v>
      </c>
      <c r="L14" s="71">
        <v>0</v>
      </c>
      <c r="M14" s="162"/>
      <c r="N14" s="162"/>
      <c r="O14" s="162"/>
      <c r="P14" s="162"/>
      <c r="Q14" s="162"/>
      <c r="R14" s="162"/>
      <c r="S14" s="162"/>
      <c r="T14" s="162"/>
      <c r="U14" s="162"/>
      <c r="V14" s="162"/>
    </row>
    <row r="15" spans="1:22" ht="56.25" customHeight="1">
      <c r="A15" s="171"/>
      <c r="B15" s="194"/>
      <c r="C15" s="17" t="s">
        <v>34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99">
        <v>0</v>
      </c>
      <c r="K15" s="71">
        <v>0</v>
      </c>
      <c r="L15" s="71">
        <v>0</v>
      </c>
      <c r="M15" s="163"/>
      <c r="N15" s="163"/>
      <c r="O15" s="163"/>
      <c r="P15" s="163"/>
      <c r="Q15" s="163"/>
      <c r="R15" s="163"/>
      <c r="S15" s="163"/>
      <c r="T15" s="163"/>
      <c r="U15" s="163"/>
      <c r="V15" s="163"/>
    </row>
    <row r="16" spans="1:22" ht="56.25" customHeight="1">
      <c r="A16" s="93"/>
      <c r="B16" s="161" t="s">
        <v>46</v>
      </c>
      <c r="C16" s="18" t="s">
        <v>11</v>
      </c>
      <c r="D16" s="69">
        <f>D17+D18+D19</f>
        <v>1578567.42</v>
      </c>
      <c r="E16" s="69">
        <f>E17+E18+E19</f>
        <v>1578567.42</v>
      </c>
      <c r="F16" s="69">
        <f t="shared" ref="F16:L16" si="2">F17+F18+F19</f>
        <v>0</v>
      </c>
      <c r="G16" s="69">
        <f t="shared" si="2"/>
        <v>0</v>
      </c>
      <c r="H16" s="69">
        <f t="shared" si="2"/>
        <v>0</v>
      </c>
      <c r="I16" s="69">
        <f t="shared" si="2"/>
        <v>0</v>
      </c>
      <c r="J16" s="210">
        <f t="shared" si="2"/>
        <v>0</v>
      </c>
      <c r="K16" s="69">
        <f t="shared" si="2"/>
        <v>0</v>
      </c>
      <c r="L16" s="69">
        <f t="shared" si="2"/>
        <v>0</v>
      </c>
      <c r="M16" s="161" t="s">
        <v>15</v>
      </c>
      <c r="N16" s="123" t="s">
        <v>16</v>
      </c>
      <c r="O16" s="197">
        <v>1.173</v>
      </c>
      <c r="P16" s="161"/>
      <c r="Q16" s="166"/>
      <c r="R16" s="166"/>
      <c r="S16" s="166"/>
      <c r="T16" s="166"/>
      <c r="U16" s="161"/>
      <c r="V16" s="161"/>
    </row>
    <row r="17" spans="1:22" ht="56.25" customHeight="1">
      <c r="A17" s="93"/>
      <c r="B17" s="162"/>
      <c r="C17" s="18" t="s">
        <v>12</v>
      </c>
      <c r="D17" s="69">
        <f>E17+F17+G17+H17+I17+J17+K17</f>
        <v>78929</v>
      </c>
      <c r="E17" s="69">
        <v>78929</v>
      </c>
      <c r="F17" s="70">
        <v>0</v>
      </c>
      <c r="G17" s="70">
        <v>0</v>
      </c>
      <c r="H17" s="70">
        <v>0</v>
      </c>
      <c r="I17" s="70">
        <v>0</v>
      </c>
      <c r="J17" s="110">
        <v>0</v>
      </c>
      <c r="K17" s="70">
        <v>0</v>
      </c>
      <c r="L17" s="70">
        <v>0</v>
      </c>
      <c r="M17" s="162"/>
      <c r="N17" s="195"/>
      <c r="O17" s="198"/>
      <c r="P17" s="162"/>
      <c r="Q17" s="167"/>
      <c r="R17" s="167"/>
      <c r="S17" s="167"/>
      <c r="T17" s="167"/>
      <c r="U17" s="162"/>
      <c r="V17" s="162"/>
    </row>
    <row r="18" spans="1:22" ht="80.25" customHeight="1">
      <c r="A18" s="93"/>
      <c r="B18" s="162"/>
      <c r="C18" s="18" t="s">
        <v>13</v>
      </c>
      <c r="D18" s="69">
        <f>E18+F18+G18+H18+I18+J18+K18</f>
        <v>1499638.42</v>
      </c>
      <c r="E18" s="69">
        <v>1499638.42</v>
      </c>
      <c r="F18" s="70">
        <v>0</v>
      </c>
      <c r="G18" s="70">
        <v>0</v>
      </c>
      <c r="H18" s="70">
        <v>0</v>
      </c>
      <c r="I18" s="70">
        <v>0</v>
      </c>
      <c r="J18" s="110">
        <v>0</v>
      </c>
      <c r="K18" s="70">
        <v>0</v>
      </c>
      <c r="L18" s="70">
        <v>0</v>
      </c>
      <c r="M18" s="162"/>
      <c r="N18" s="195"/>
      <c r="O18" s="198"/>
      <c r="P18" s="162"/>
      <c r="Q18" s="167"/>
      <c r="R18" s="167"/>
      <c r="S18" s="167"/>
      <c r="T18" s="167"/>
      <c r="U18" s="162"/>
      <c r="V18" s="162"/>
    </row>
    <row r="19" spans="1:22" ht="27" customHeight="1">
      <c r="A19" s="93"/>
      <c r="B19" s="163"/>
      <c r="C19" s="17" t="s">
        <v>34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110">
        <v>0</v>
      </c>
      <c r="K19" s="70">
        <v>0</v>
      </c>
      <c r="L19" s="70">
        <v>0</v>
      </c>
      <c r="M19" s="163"/>
      <c r="N19" s="196"/>
      <c r="O19" s="199"/>
      <c r="P19" s="163"/>
      <c r="Q19" s="168"/>
      <c r="R19" s="168"/>
      <c r="S19" s="168"/>
      <c r="T19" s="168"/>
      <c r="U19" s="163"/>
      <c r="V19" s="163"/>
    </row>
    <row r="20" spans="1:22" ht="38.25" customHeight="1">
      <c r="A20" s="178"/>
      <c r="B20" s="80" t="s">
        <v>47</v>
      </c>
      <c r="C20" s="18" t="s">
        <v>11</v>
      </c>
      <c r="D20" s="69">
        <f>E20++F20+G20+H20+I20+J20+K20</f>
        <v>0</v>
      </c>
      <c r="E20" s="69">
        <f t="shared" ref="E20:H21" si="3">E21+E22+E23</f>
        <v>0</v>
      </c>
      <c r="F20" s="69">
        <f t="shared" si="3"/>
        <v>0</v>
      </c>
      <c r="G20" s="69">
        <f t="shared" si="3"/>
        <v>0</v>
      </c>
      <c r="H20" s="69">
        <f t="shared" si="3"/>
        <v>0</v>
      </c>
      <c r="I20" s="69">
        <f t="shared" ref="I20:L20" si="4">I21+I22+I23</f>
        <v>0</v>
      </c>
      <c r="J20" s="210">
        <f t="shared" si="4"/>
        <v>0</v>
      </c>
      <c r="K20" s="69">
        <f t="shared" si="4"/>
        <v>0</v>
      </c>
      <c r="L20" s="69">
        <f t="shared" si="4"/>
        <v>0</v>
      </c>
      <c r="M20" s="123" t="s">
        <v>48</v>
      </c>
      <c r="N20" s="123" t="s">
        <v>49</v>
      </c>
      <c r="O20" s="87"/>
      <c r="P20" s="80"/>
      <c r="Q20" s="83"/>
      <c r="R20" s="83"/>
      <c r="S20" s="92"/>
      <c r="T20" s="92"/>
      <c r="U20" s="92"/>
      <c r="V20" s="180"/>
    </row>
    <row r="21" spans="1:22" ht="25.5" customHeight="1">
      <c r="A21" s="179"/>
      <c r="B21" s="81"/>
      <c r="C21" s="18" t="s">
        <v>12</v>
      </c>
      <c r="D21" s="69">
        <f>E21++F21+G21+H21+I21+J21+K21</f>
        <v>0</v>
      </c>
      <c r="E21" s="69">
        <f t="shared" si="3"/>
        <v>0</v>
      </c>
      <c r="F21" s="69">
        <f t="shared" si="3"/>
        <v>0</v>
      </c>
      <c r="G21" s="69">
        <f t="shared" si="3"/>
        <v>0</v>
      </c>
      <c r="H21" s="69">
        <f t="shared" si="3"/>
        <v>0</v>
      </c>
      <c r="I21" s="69">
        <f t="shared" ref="I21:L21" si="5">I22+I23+I24</f>
        <v>0</v>
      </c>
      <c r="J21" s="210">
        <f t="shared" si="5"/>
        <v>0</v>
      </c>
      <c r="K21" s="69">
        <f t="shared" si="5"/>
        <v>0</v>
      </c>
      <c r="L21" s="69">
        <f t="shared" si="5"/>
        <v>0</v>
      </c>
      <c r="M21" s="195"/>
      <c r="N21" s="195"/>
      <c r="O21" s="88"/>
      <c r="P21" s="81"/>
      <c r="Q21" s="84"/>
      <c r="R21" s="84"/>
      <c r="S21" s="84"/>
      <c r="T21" s="84"/>
      <c r="U21" s="81"/>
      <c r="V21" s="181"/>
    </row>
    <row r="22" spans="1:22" ht="77.25" customHeight="1">
      <c r="A22" s="179"/>
      <c r="B22" s="81"/>
      <c r="C22" s="18" t="s">
        <v>13</v>
      </c>
      <c r="D22" s="69">
        <f>E22++F22+G22+H22+I22+J22+K22</f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210">
        <v>0</v>
      </c>
      <c r="K22" s="69">
        <v>0</v>
      </c>
      <c r="L22" s="69">
        <v>0</v>
      </c>
      <c r="M22" s="195"/>
      <c r="N22" s="195"/>
      <c r="O22" s="88"/>
      <c r="P22" s="81"/>
      <c r="Q22" s="84"/>
      <c r="R22" s="84"/>
      <c r="S22" s="84"/>
      <c r="T22" s="84"/>
      <c r="U22" s="81"/>
      <c r="V22" s="181"/>
    </row>
    <row r="23" spans="1:22" ht="30" customHeight="1">
      <c r="A23" s="183"/>
      <c r="B23" s="82"/>
      <c r="C23" s="17" t="s">
        <v>34</v>
      </c>
      <c r="D23" s="69">
        <f>E23++F23+G23+H23+I23+J23+K23</f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210">
        <v>0</v>
      </c>
      <c r="K23" s="69">
        <v>0</v>
      </c>
      <c r="L23" s="69">
        <v>0</v>
      </c>
      <c r="M23" s="196"/>
      <c r="N23" s="196"/>
      <c r="O23" s="89"/>
      <c r="P23" s="82"/>
      <c r="Q23" s="85"/>
      <c r="R23" s="85"/>
      <c r="S23" s="85"/>
      <c r="T23" s="85"/>
      <c r="U23" s="82"/>
      <c r="V23" s="182"/>
    </row>
    <row r="24" spans="1:22" ht="16.5" customHeight="1">
      <c r="A24" s="141" t="s">
        <v>17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3"/>
    </row>
    <row r="25" spans="1:22" ht="19.5" customHeight="1">
      <c r="A25" s="144" t="s">
        <v>31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6"/>
    </row>
    <row r="26" spans="1:22" ht="19.5" customHeight="1">
      <c r="A26" s="77">
        <v>2</v>
      </c>
      <c r="B26" s="144" t="s">
        <v>32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6"/>
    </row>
    <row r="27" spans="1:22" ht="47.25" customHeight="1">
      <c r="A27" s="90"/>
      <c r="B27" s="150" t="s">
        <v>33</v>
      </c>
      <c r="C27" s="8" t="s">
        <v>11</v>
      </c>
      <c r="D27" s="25">
        <f>E27+F27+G27+H27+I27+J27+K27+L27</f>
        <v>33991759.350000001</v>
      </c>
      <c r="E27" s="61">
        <f>E31+E35+E61</f>
        <v>3685011.38</v>
      </c>
      <c r="F27" s="61">
        <f t="shared" ref="F27:L27" si="6">F31+F35+F61</f>
        <v>12126757.859999999</v>
      </c>
      <c r="G27" s="61">
        <f t="shared" si="6"/>
        <v>123694.57</v>
      </c>
      <c r="H27" s="61">
        <f t="shared" si="6"/>
        <v>8192534.9399999995</v>
      </c>
      <c r="I27" s="99">
        <f t="shared" si="6"/>
        <v>3435037.8</v>
      </c>
      <c r="J27" s="99">
        <f t="shared" si="6"/>
        <v>5500348.7999999998</v>
      </c>
      <c r="K27" s="99">
        <f t="shared" si="6"/>
        <v>827651</v>
      </c>
      <c r="L27" s="99">
        <f t="shared" si="6"/>
        <v>100723</v>
      </c>
      <c r="M27" s="213" t="s">
        <v>52</v>
      </c>
      <c r="N27" s="213" t="s">
        <v>52</v>
      </c>
      <c r="O27" s="213" t="s">
        <v>52</v>
      </c>
      <c r="P27" s="213" t="s">
        <v>52</v>
      </c>
      <c r="Q27" s="213" t="s">
        <v>52</v>
      </c>
      <c r="R27" s="213" t="s">
        <v>52</v>
      </c>
      <c r="S27" s="213" t="s">
        <v>52</v>
      </c>
      <c r="T27" s="213" t="s">
        <v>52</v>
      </c>
      <c r="U27" s="213" t="s">
        <v>52</v>
      </c>
      <c r="V27" s="213" t="s">
        <v>52</v>
      </c>
    </row>
    <row r="28" spans="1:22" ht="30.75" customHeight="1">
      <c r="A28" s="90"/>
      <c r="B28" s="151"/>
      <c r="C28" s="7" t="s">
        <v>12</v>
      </c>
      <c r="D28" s="25">
        <f>E28+F28+G28+H28+I28+J28+K28+L28</f>
        <v>7134341.5300000003</v>
      </c>
      <c r="E28" s="61">
        <f>E32+E36+E62</f>
        <v>185011.38</v>
      </c>
      <c r="F28" s="61">
        <f t="shared" ref="F28:L28" si="7">F32+F36+F62</f>
        <v>2126757.86</v>
      </c>
      <c r="G28" s="61">
        <f t="shared" si="7"/>
        <v>123694.57</v>
      </c>
      <c r="H28" s="61">
        <f>H32+H36+H62</f>
        <v>2084714.94</v>
      </c>
      <c r="I28" s="99">
        <f t="shared" si="7"/>
        <v>1185439.98</v>
      </c>
      <c r="J28" s="99">
        <f t="shared" si="7"/>
        <v>500348.8</v>
      </c>
      <c r="K28" s="99">
        <f t="shared" si="7"/>
        <v>827651</v>
      </c>
      <c r="L28" s="99">
        <f t="shared" si="7"/>
        <v>100723</v>
      </c>
      <c r="M28" s="214"/>
      <c r="N28" s="214"/>
      <c r="O28" s="214"/>
      <c r="P28" s="214"/>
      <c r="Q28" s="214"/>
      <c r="R28" s="214"/>
      <c r="S28" s="214"/>
      <c r="T28" s="214"/>
      <c r="U28" s="214"/>
      <c r="V28" s="214"/>
    </row>
    <row r="29" spans="1:22" ht="73.5" customHeight="1">
      <c r="A29" s="90"/>
      <c r="B29" s="151"/>
      <c r="C29" s="7" t="s">
        <v>13</v>
      </c>
      <c r="D29" s="25">
        <f>E29+F29+G29+H29+I29+J29+K29</f>
        <v>26607820</v>
      </c>
      <c r="E29" s="61">
        <f>E33+E37+E63</f>
        <v>3500000</v>
      </c>
      <c r="F29" s="61">
        <f t="shared" ref="F29:L29" si="8">F33+F37+F63</f>
        <v>10000000</v>
      </c>
      <c r="G29" s="61">
        <f t="shared" si="8"/>
        <v>0</v>
      </c>
      <c r="H29" s="61">
        <f>H33+H37+H63</f>
        <v>6107820</v>
      </c>
      <c r="I29" s="99">
        <f t="shared" si="8"/>
        <v>2000000</v>
      </c>
      <c r="J29" s="99">
        <f t="shared" si="8"/>
        <v>5000000</v>
      </c>
      <c r="K29" s="99">
        <f t="shared" si="8"/>
        <v>0</v>
      </c>
      <c r="L29" s="99">
        <f t="shared" si="8"/>
        <v>0</v>
      </c>
      <c r="M29" s="214"/>
      <c r="N29" s="214"/>
      <c r="O29" s="214"/>
      <c r="P29" s="214"/>
      <c r="Q29" s="214"/>
      <c r="R29" s="214"/>
      <c r="S29" s="214"/>
      <c r="T29" s="214"/>
      <c r="U29" s="214"/>
      <c r="V29" s="214"/>
    </row>
    <row r="30" spans="1:22" ht="26.25" customHeight="1">
      <c r="A30" s="90"/>
      <c r="B30" s="152"/>
      <c r="C30" s="17" t="s">
        <v>34</v>
      </c>
      <c r="D30" s="64"/>
      <c r="E30" s="64"/>
      <c r="F30" s="64"/>
      <c r="G30" s="64"/>
      <c r="H30" s="64"/>
      <c r="I30" s="100"/>
      <c r="J30" s="100"/>
      <c r="K30" s="100"/>
      <c r="L30" s="100"/>
      <c r="M30" s="215"/>
      <c r="N30" s="215"/>
      <c r="O30" s="215"/>
      <c r="P30" s="215"/>
      <c r="Q30" s="215"/>
      <c r="R30" s="215"/>
      <c r="S30" s="215"/>
      <c r="T30" s="215"/>
      <c r="U30" s="215"/>
      <c r="V30" s="215"/>
    </row>
    <row r="31" spans="1:22" ht="97.5" customHeight="1">
      <c r="A31" s="178"/>
      <c r="B31" s="147" t="s">
        <v>35</v>
      </c>
      <c r="C31" s="5" t="s">
        <v>11</v>
      </c>
      <c r="D31" s="67">
        <f t="shared" ref="D31:D47" si="9">E31+F31+G31+H31+I31+J31+K31</f>
        <v>3685011.38</v>
      </c>
      <c r="E31" s="68">
        <v>3685011.38</v>
      </c>
      <c r="F31" s="61">
        <v>0</v>
      </c>
      <c r="G31" s="61">
        <v>0</v>
      </c>
      <c r="H31" s="61">
        <v>0</v>
      </c>
      <c r="I31" s="99">
        <v>0</v>
      </c>
      <c r="J31" s="99">
        <v>0</v>
      </c>
      <c r="K31" s="99">
        <v>0</v>
      </c>
      <c r="L31" s="99">
        <v>0</v>
      </c>
      <c r="M31" s="161" t="s">
        <v>36</v>
      </c>
      <c r="N31" s="175" t="s">
        <v>18</v>
      </c>
      <c r="O31" s="175">
        <v>3.5950000000000002</v>
      </c>
      <c r="P31" s="138"/>
      <c r="Q31" s="138"/>
      <c r="R31" s="138"/>
      <c r="S31" s="138"/>
      <c r="T31" s="138"/>
      <c r="U31" s="138"/>
      <c r="V31" s="138"/>
    </row>
    <row r="32" spans="1:22" ht="27.75" customHeight="1">
      <c r="A32" s="179"/>
      <c r="B32" s="148"/>
      <c r="C32" s="4" t="s">
        <v>12</v>
      </c>
      <c r="D32" s="62">
        <f t="shared" si="9"/>
        <v>185011.38</v>
      </c>
      <c r="E32" s="61">
        <v>185011.38</v>
      </c>
      <c r="F32" s="61">
        <v>0</v>
      </c>
      <c r="G32" s="61">
        <v>0</v>
      </c>
      <c r="H32" s="61">
        <v>0</v>
      </c>
      <c r="I32" s="99">
        <v>0</v>
      </c>
      <c r="J32" s="99">
        <v>0</v>
      </c>
      <c r="K32" s="99">
        <v>0</v>
      </c>
      <c r="L32" s="99">
        <v>0</v>
      </c>
      <c r="M32" s="162"/>
      <c r="N32" s="176"/>
      <c r="O32" s="176"/>
      <c r="P32" s="139"/>
      <c r="Q32" s="139"/>
      <c r="R32" s="139"/>
      <c r="S32" s="139"/>
      <c r="T32" s="139"/>
      <c r="U32" s="139"/>
      <c r="V32" s="139"/>
    </row>
    <row r="33" spans="1:22" ht="64.5" customHeight="1">
      <c r="A33" s="179"/>
      <c r="B33" s="148"/>
      <c r="C33" s="4" t="s">
        <v>13</v>
      </c>
      <c r="D33" s="62">
        <f t="shared" si="9"/>
        <v>3500000</v>
      </c>
      <c r="E33" s="61">
        <v>3500000</v>
      </c>
      <c r="F33" s="61">
        <v>0</v>
      </c>
      <c r="G33" s="61">
        <v>0</v>
      </c>
      <c r="H33" s="61">
        <v>0</v>
      </c>
      <c r="I33" s="99">
        <v>0</v>
      </c>
      <c r="J33" s="99">
        <v>0</v>
      </c>
      <c r="K33" s="99">
        <v>0</v>
      </c>
      <c r="L33" s="99">
        <v>0</v>
      </c>
      <c r="M33" s="162"/>
      <c r="N33" s="176"/>
      <c r="O33" s="176"/>
      <c r="P33" s="139"/>
      <c r="Q33" s="139"/>
      <c r="R33" s="139"/>
      <c r="S33" s="139"/>
      <c r="T33" s="139"/>
      <c r="U33" s="139"/>
      <c r="V33" s="139"/>
    </row>
    <row r="34" spans="1:22" ht="53.25" customHeight="1">
      <c r="A34" s="183"/>
      <c r="B34" s="149"/>
      <c r="C34" s="17" t="s">
        <v>34</v>
      </c>
      <c r="D34" s="62">
        <f t="shared" si="9"/>
        <v>0</v>
      </c>
      <c r="E34" s="61">
        <v>0</v>
      </c>
      <c r="F34" s="61">
        <v>0</v>
      </c>
      <c r="G34" s="61">
        <v>0</v>
      </c>
      <c r="H34" s="61">
        <v>0</v>
      </c>
      <c r="I34" s="99">
        <v>0</v>
      </c>
      <c r="J34" s="99">
        <v>0</v>
      </c>
      <c r="K34" s="99">
        <v>0</v>
      </c>
      <c r="L34" s="99">
        <v>0</v>
      </c>
      <c r="M34" s="163"/>
      <c r="N34" s="177"/>
      <c r="O34" s="177"/>
      <c r="P34" s="140"/>
      <c r="Q34" s="140"/>
      <c r="R34" s="140"/>
      <c r="S34" s="140"/>
      <c r="T34" s="140"/>
      <c r="U34" s="140"/>
      <c r="V34" s="140"/>
    </row>
    <row r="35" spans="1:22" ht="36" customHeight="1">
      <c r="A35" s="178"/>
      <c r="B35" s="147" t="s">
        <v>37</v>
      </c>
      <c r="C35" s="5" t="s">
        <v>11</v>
      </c>
      <c r="D35" s="25">
        <f>E35+F35+G35+H35+I35+J35+K35+L35</f>
        <v>24649743.169999998</v>
      </c>
      <c r="E35" s="65">
        <v>0</v>
      </c>
      <c r="F35" s="65">
        <f t="shared" ref="F35:L35" si="10">F36+F37</f>
        <v>12126757.859999999</v>
      </c>
      <c r="G35" s="65">
        <f t="shared" si="10"/>
        <v>123694.57</v>
      </c>
      <c r="H35" s="65">
        <f t="shared" si="10"/>
        <v>5920622.9399999995</v>
      </c>
      <c r="I35" s="101">
        <f t="shared" si="10"/>
        <v>49945</v>
      </c>
      <c r="J35" s="101">
        <f t="shared" si="10"/>
        <v>5500348.7999999998</v>
      </c>
      <c r="K35" s="101">
        <f t="shared" si="10"/>
        <v>827651</v>
      </c>
      <c r="L35" s="101">
        <f t="shared" si="10"/>
        <v>100723</v>
      </c>
      <c r="M35" s="161" t="s">
        <v>38</v>
      </c>
      <c r="N35" s="175" t="s">
        <v>39</v>
      </c>
      <c r="O35" s="175"/>
      <c r="P35" s="135">
        <v>1</v>
      </c>
      <c r="Q35" s="135">
        <v>1</v>
      </c>
      <c r="R35" s="135">
        <v>1</v>
      </c>
      <c r="S35" s="135">
        <v>1</v>
      </c>
      <c r="T35" s="135">
        <v>1</v>
      </c>
      <c r="U35" s="135">
        <v>1</v>
      </c>
      <c r="V35" s="135">
        <v>1</v>
      </c>
    </row>
    <row r="36" spans="1:22" ht="27.75" customHeight="1">
      <c r="A36" s="179"/>
      <c r="B36" s="148"/>
      <c r="C36" s="4" t="s">
        <v>12</v>
      </c>
      <c r="D36" s="25">
        <f>E36+F36+G36+H36+I36+J36+K36+L36</f>
        <v>5149743.17</v>
      </c>
      <c r="E36" s="24">
        <v>0</v>
      </c>
      <c r="F36" s="26">
        <v>2126757.86</v>
      </c>
      <c r="G36" s="24">
        <v>123694.57</v>
      </c>
      <c r="H36" s="27">
        <v>1420622.94</v>
      </c>
      <c r="I36" s="102">
        <v>49945</v>
      </c>
      <c r="J36" s="102">
        <v>500348.8</v>
      </c>
      <c r="K36" s="112">
        <v>827651</v>
      </c>
      <c r="L36" s="112">
        <v>100723</v>
      </c>
      <c r="M36" s="162"/>
      <c r="N36" s="176"/>
      <c r="O36" s="176"/>
      <c r="P36" s="136"/>
      <c r="Q36" s="136"/>
      <c r="R36" s="136"/>
      <c r="S36" s="136"/>
      <c r="T36" s="136"/>
      <c r="U36" s="136"/>
      <c r="V36" s="136"/>
    </row>
    <row r="37" spans="1:22" ht="66.75" customHeight="1">
      <c r="A37" s="179"/>
      <c r="B37" s="148"/>
      <c r="C37" s="4" t="s">
        <v>13</v>
      </c>
      <c r="D37" s="28">
        <f>E37+F37+G37+H37+I37+J37+K37+L37</f>
        <v>19500000</v>
      </c>
      <c r="E37" s="24">
        <v>0</v>
      </c>
      <c r="F37" s="29">
        <v>10000000</v>
      </c>
      <c r="G37" s="201">
        <v>0</v>
      </c>
      <c r="H37" s="30">
        <v>4500000</v>
      </c>
      <c r="I37" s="202">
        <v>0</v>
      </c>
      <c r="J37" s="202">
        <v>5000000</v>
      </c>
      <c r="K37" s="203">
        <v>0</v>
      </c>
      <c r="L37" s="204">
        <v>0</v>
      </c>
      <c r="M37" s="162"/>
      <c r="N37" s="176"/>
      <c r="O37" s="176"/>
      <c r="P37" s="136"/>
      <c r="Q37" s="136"/>
      <c r="R37" s="136"/>
      <c r="S37" s="136"/>
      <c r="T37" s="136"/>
      <c r="U37" s="136"/>
      <c r="V37" s="136"/>
    </row>
    <row r="38" spans="1:22" ht="33" customHeight="1">
      <c r="A38" s="179"/>
      <c r="B38" s="149"/>
      <c r="C38" s="17" t="s">
        <v>34</v>
      </c>
      <c r="D38" s="24">
        <f t="shared" si="9"/>
        <v>0</v>
      </c>
      <c r="E38" s="24">
        <v>0</v>
      </c>
      <c r="F38" s="205">
        <v>0</v>
      </c>
      <c r="G38" s="205">
        <v>0</v>
      </c>
      <c r="H38" s="205">
        <v>0</v>
      </c>
      <c r="I38" s="206">
        <v>0</v>
      </c>
      <c r="J38" s="206">
        <v>0</v>
      </c>
      <c r="K38" s="204">
        <v>0</v>
      </c>
      <c r="L38" s="204">
        <v>0</v>
      </c>
      <c r="M38" s="163"/>
      <c r="N38" s="177"/>
      <c r="O38" s="177"/>
      <c r="P38" s="137"/>
      <c r="Q38" s="137"/>
      <c r="R38" s="137"/>
      <c r="S38" s="137"/>
      <c r="T38" s="137"/>
      <c r="U38" s="137"/>
      <c r="V38" s="137"/>
    </row>
    <row r="39" spans="1:22" ht="0.75" hidden="1" customHeight="1">
      <c r="A39" s="90"/>
      <c r="B39" s="91"/>
      <c r="C39" s="19" t="s">
        <v>11</v>
      </c>
      <c r="D39" s="33">
        <f t="shared" si="9"/>
        <v>21097202.43</v>
      </c>
      <c r="E39" s="34">
        <v>0</v>
      </c>
      <c r="F39" s="34">
        <f>F40+F41</f>
        <v>12126757.859999999</v>
      </c>
      <c r="G39" s="34">
        <f>G40+G41</f>
        <v>123694.57</v>
      </c>
      <c r="H39" s="34">
        <f>H40+H41</f>
        <v>5846750</v>
      </c>
      <c r="I39" s="103">
        <f t="shared" ref="I39:K39" si="11">I40+I41</f>
        <v>1000000</v>
      </c>
      <c r="J39" s="103">
        <f t="shared" si="11"/>
        <v>1000000</v>
      </c>
      <c r="K39" s="113">
        <f t="shared" si="11"/>
        <v>1000000</v>
      </c>
      <c r="L39" s="113"/>
      <c r="M39" s="38"/>
      <c r="N39" s="39"/>
      <c r="O39" s="39"/>
      <c r="P39" s="40"/>
      <c r="Q39" s="41"/>
      <c r="R39" s="41"/>
      <c r="S39" s="41"/>
      <c r="T39" s="41"/>
      <c r="U39" s="41"/>
      <c r="V39" s="49"/>
    </row>
    <row r="40" spans="1:22" ht="20.25" hidden="1" customHeight="1">
      <c r="A40" s="90"/>
      <c r="B40" s="91"/>
      <c r="C40" s="20" t="s">
        <v>12</v>
      </c>
      <c r="D40" s="33">
        <f t="shared" si="9"/>
        <v>6597202.4299999997</v>
      </c>
      <c r="E40" s="33">
        <v>0</v>
      </c>
      <c r="F40" s="33">
        <f>F44+F56</f>
        <v>2126757.86</v>
      </c>
      <c r="G40" s="33">
        <f>G47+G56</f>
        <v>123694.57</v>
      </c>
      <c r="H40" s="33">
        <f>H44+H50+H53</f>
        <v>1346750</v>
      </c>
      <c r="I40" s="104">
        <v>1000000</v>
      </c>
      <c r="J40" s="104">
        <v>1000000</v>
      </c>
      <c r="K40" s="114">
        <v>1000000</v>
      </c>
      <c r="L40" s="115"/>
      <c r="M40" s="42"/>
      <c r="N40" s="42"/>
      <c r="O40" s="42"/>
      <c r="P40" s="43"/>
      <c r="Q40" s="44"/>
      <c r="R40" s="44"/>
      <c r="S40" s="44"/>
      <c r="T40" s="44"/>
      <c r="U40" s="44"/>
      <c r="V40" s="79"/>
    </row>
    <row r="41" spans="1:22" ht="26.25" hidden="1" customHeight="1">
      <c r="A41" s="90"/>
      <c r="B41" s="91" t="s">
        <v>40</v>
      </c>
      <c r="C41" s="22" t="s">
        <v>13</v>
      </c>
      <c r="D41" s="33">
        <f t="shared" si="9"/>
        <v>14500000</v>
      </c>
      <c r="E41" s="35">
        <v>0</v>
      </c>
      <c r="F41" s="36">
        <f>F45</f>
        <v>10000000</v>
      </c>
      <c r="G41" s="36">
        <f>G45+G51</f>
        <v>0</v>
      </c>
      <c r="H41" s="36">
        <f>H48+H51+H54+H57</f>
        <v>4500000</v>
      </c>
      <c r="I41" s="104">
        <v>0</v>
      </c>
      <c r="J41" s="211">
        <v>0</v>
      </c>
      <c r="K41" s="115">
        <v>0</v>
      </c>
      <c r="L41" s="115"/>
      <c r="M41" s="42"/>
      <c r="N41" s="42"/>
      <c r="O41" s="42"/>
      <c r="P41" s="43"/>
      <c r="Q41" s="44"/>
      <c r="R41" s="44"/>
      <c r="S41" s="44"/>
      <c r="T41" s="44"/>
      <c r="U41" s="44"/>
      <c r="V41" s="79"/>
    </row>
    <row r="42" spans="1:22" ht="33" hidden="1" customHeight="1">
      <c r="A42" s="90"/>
      <c r="B42" s="91"/>
      <c r="C42" s="23" t="s">
        <v>34</v>
      </c>
      <c r="D42" s="33">
        <f t="shared" si="9"/>
        <v>0</v>
      </c>
      <c r="E42" s="35">
        <v>0</v>
      </c>
      <c r="F42" s="36">
        <v>0</v>
      </c>
      <c r="G42" s="36">
        <v>0</v>
      </c>
      <c r="H42" s="36">
        <v>0</v>
      </c>
      <c r="I42" s="104">
        <v>0</v>
      </c>
      <c r="J42" s="104">
        <v>0</v>
      </c>
      <c r="K42" s="114">
        <v>0</v>
      </c>
      <c r="L42" s="115"/>
      <c r="M42" s="42"/>
      <c r="N42" s="42"/>
      <c r="O42" s="42"/>
      <c r="P42" s="43"/>
      <c r="Q42" s="44"/>
      <c r="R42" s="44"/>
      <c r="S42" s="44"/>
      <c r="T42" s="44"/>
      <c r="U42" s="44"/>
      <c r="V42" s="79"/>
    </row>
    <row r="43" spans="1:22" ht="90.75" hidden="1" customHeight="1">
      <c r="A43" s="153"/>
      <c r="B43" s="156" t="s">
        <v>24</v>
      </c>
      <c r="C43" s="45" t="s">
        <v>11</v>
      </c>
      <c r="D43" s="46">
        <f t="shared" si="9"/>
        <v>11602735.390000001</v>
      </c>
      <c r="E43" s="46">
        <f>E44+E45</f>
        <v>0</v>
      </c>
      <c r="F43" s="46">
        <f t="shared" ref="F43:H43" si="12">F44+F45</f>
        <v>11597095.390000001</v>
      </c>
      <c r="G43" s="46">
        <v>0</v>
      </c>
      <c r="H43" s="34">
        <f t="shared" si="12"/>
        <v>5640</v>
      </c>
      <c r="I43" s="105">
        <v>0</v>
      </c>
      <c r="J43" s="105">
        <v>0</v>
      </c>
      <c r="K43" s="116">
        <v>0</v>
      </c>
      <c r="L43" s="116"/>
      <c r="M43" s="39" t="s">
        <v>20</v>
      </c>
      <c r="N43" s="39" t="s">
        <v>14</v>
      </c>
      <c r="O43" s="47"/>
      <c r="P43" s="48">
        <v>1</v>
      </c>
      <c r="Q43" s="41"/>
      <c r="R43" s="41"/>
      <c r="S43" s="49"/>
      <c r="T43" s="49"/>
      <c r="U43" s="49"/>
      <c r="V43" s="49"/>
    </row>
    <row r="44" spans="1:22" ht="33" hidden="1" customHeight="1">
      <c r="A44" s="154"/>
      <c r="B44" s="157"/>
      <c r="C44" s="22" t="s">
        <v>12</v>
      </c>
      <c r="D44" s="50">
        <f t="shared" si="9"/>
        <v>1602735.39</v>
      </c>
      <c r="E44" s="50"/>
      <c r="F44" s="51">
        <v>1597095.39</v>
      </c>
      <c r="G44" s="51">
        <v>0</v>
      </c>
      <c r="H44" s="33">
        <v>5640</v>
      </c>
      <c r="I44" s="106">
        <v>0</v>
      </c>
      <c r="J44" s="106">
        <v>0</v>
      </c>
      <c r="K44" s="117">
        <v>0</v>
      </c>
      <c r="L44" s="118"/>
      <c r="M44" s="40"/>
      <c r="N44" s="41"/>
      <c r="O44" s="41"/>
      <c r="P44" s="49"/>
      <c r="Q44" s="49"/>
      <c r="R44" s="49"/>
      <c r="S44" s="49"/>
      <c r="T44" s="49"/>
      <c r="U44" s="49"/>
      <c r="V44" s="49"/>
    </row>
    <row r="45" spans="1:22" ht="36" hidden="1" customHeight="1">
      <c r="A45" s="155"/>
      <c r="B45" s="158"/>
      <c r="C45" s="22" t="s">
        <v>13</v>
      </c>
      <c r="D45" s="50">
        <f t="shared" si="9"/>
        <v>10000000</v>
      </c>
      <c r="E45" s="51"/>
      <c r="F45" s="52">
        <v>10000000</v>
      </c>
      <c r="G45" s="53"/>
      <c r="H45" s="53"/>
      <c r="I45" s="107"/>
      <c r="J45" s="107"/>
      <c r="K45" s="119"/>
      <c r="L45" s="119"/>
      <c r="M45" s="49"/>
      <c r="N45" s="49"/>
      <c r="O45" s="49"/>
      <c r="P45" s="49"/>
      <c r="Q45" s="49"/>
      <c r="R45" s="49"/>
      <c r="S45" s="49"/>
      <c r="T45" s="49"/>
      <c r="U45" s="49"/>
      <c r="V45" s="49"/>
    </row>
    <row r="46" spans="1:22" ht="60" hidden="1" customHeight="1">
      <c r="A46" s="153"/>
      <c r="B46" s="156" t="s">
        <v>25</v>
      </c>
      <c r="C46" s="45" t="s">
        <v>11</v>
      </c>
      <c r="D46" s="50">
        <f t="shared" si="9"/>
        <v>103914.57</v>
      </c>
      <c r="E46" s="50"/>
      <c r="F46" s="52"/>
      <c r="G46" s="53">
        <f>G47</f>
        <v>103914.57</v>
      </c>
      <c r="H46" s="53"/>
      <c r="I46" s="107"/>
      <c r="J46" s="107"/>
      <c r="K46" s="119"/>
      <c r="L46" s="119"/>
      <c r="M46" s="21" t="s">
        <v>21</v>
      </c>
      <c r="N46" s="54" t="s">
        <v>22</v>
      </c>
      <c r="O46" s="49"/>
      <c r="P46" s="57"/>
      <c r="Q46" s="54">
        <v>100</v>
      </c>
      <c r="R46" s="49"/>
      <c r="S46" s="49"/>
      <c r="T46" s="49"/>
      <c r="U46" s="49"/>
      <c r="V46" s="49"/>
    </row>
    <row r="47" spans="1:22" ht="43.5" hidden="1" customHeight="1">
      <c r="A47" s="154"/>
      <c r="B47" s="159"/>
      <c r="C47" s="22" t="s">
        <v>12</v>
      </c>
      <c r="D47" s="50">
        <f t="shared" si="9"/>
        <v>103914.57</v>
      </c>
      <c r="E47" s="50"/>
      <c r="F47" s="52"/>
      <c r="G47" s="53">
        <v>103914.57</v>
      </c>
      <c r="H47" s="53"/>
      <c r="I47" s="107"/>
      <c r="J47" s="107"/>
      <c r="K47" s="119"/>
      <c r="L47" s="119"/>
      <c r="M47" s="49"/>
      <c r="N47" s="49"/>
      <c r="O47" s="49"/>
      <c r="P47" s="57"/>
      <c r="Q47" s="49"/>
      <c r="R47" s="49"/>
      <c r="S47" s="49"/>
      <c r="T47" s="49"/>
      <c r="U47" s="49"/>
      <c r="V47" s="49"/>
    </row>
    <row r="48" spans="1:22" ht="41.25" hidden="1" customHeight="1">
      <c r="A48" s="155"/>
      <c r="B48" s="160"/>
      <c r="C48" s="22" t="s">
        <v>13</v>
      </c>
      <c r="D48" s="50"/>
      <c r="E48" s="51"/>
      <c r="F48" s="52"/>
      <c r="G48" s="53"/>
      <c r="H48" s="53"/>
      <c r="I48" s="107"/>
      <c r="J48" s="107"/>
      <c r="K48" s="119"/>
      <c r="L48" s="119"/>
      <c r="M48" s="49"/>
      <c r="N48" s="49"/>
      <c r="O48" s="49"/>
      <c r="P48" s="57"/>
      <c r="Q48" s="49"/>
      <c r="R48" s="49"/>
      <c r="S48" s="49"/>
      <c r="T48" s="49"/>
      <c r="U48" s="49"/>
      <c r="V48" s="49"/>
    </row>
    <row r="49" spans="1:22" ht="49.5" hidden="1" customHeight="1">
      <c r="A49" s="94"/>
      <c r="B49" s="156" t="s">
        <v>26</v>
      </c>
      <c r="C49" s="45" t="s">
        <v>11</v>
      </c>
      <c r="D49" s="55">
        <f t="shared" ref="D49:D56" si="13">E49+F49+G49+H49+I49+J49+K49</f>
        <v>1104267.8899999999</v>
      </c>
      <c r="E49" s="53">
        <f t="shared" ref="E49" si="14">E50+E51</f>
        <v>0</v>
      </c>
      <c r="F49" s="53">
        <f t="shared" ref="F49" si="15">F50+F51</f>
        <v>0</v>
      </c>
      <c r="G49" s="53">
        <f t="shared" ref="G49" si="16">G50+G51</f>
        <v>0</v>
      </c>
      <c r="H49" s="53">
        <f>H50+H51</f>
        <v>1104267.8899999999</v>
      </c>
      <c r="I49" s="107">
        <f t="shared" ref="I49" si="17">I50+I51</f>
        <v>0</v>
      </c>
      <c r="J49" s="107">
        <f t="shared" ref="J49" si="18">J50+J51</f>
        <v>0</v>
      </c>
      <c r="K49" s="119">
        <f t="shared" ref="K49" si="19">K50+K51</f>
        <v>0</v>
      </c>
      <c r="L49" s="119"/>
      <c r="M49" s="49"/>
      <c r="N49" s="49"/>
      <c r="O49" s="49"/>
      <c r="P49" s="57"/>
      <c r="Q49" s="49"/>
      <c r="R49" s="49"/>
      <c r="S49" s="49"/>
      <c r="T49" s="49"/>
      <c r="U49" s="49"/>
      <c r="V49" s="49"/>
    </row>
    <row r="50" spans="1:22" ht="41.25" hidden="1" customHeight="1">
      <c r="A50" s="95"/>
      <c r="B50" s="159"/>
      <c r="C50" s="22" t="s">
        <v>12</v>
      </c>
      <c r="D50" s="53">
        <f t="shared" si="13"/>
        <v>1104267.8899999999</v>
      </c>
      <c r="E50" s="50"/>
      <c r="F50" s="52"/>
      <c r="G50" s="53"/>
      <c r="H50" s="53">
        <v>1104267.8899999999</v>
      </c>
      <c r="I50" s="107"/>
      <c r="J50" s="107"/>
      <c r="K50" s="119"/>
      <c r="L50" s="119"/>
      <c r="M50" s="49"/>
      <c r="N50" s="49"/>
      <c r="O50" s="49"/>
      <c r="P50" s="57"/>
      <c r="Q50" s="49"/>
      <c r="R50" s="49"/>
      <c r="S50" s="49"/>
      <c r="T50" s="49"/>
      <c r="U50" s="49"/>
      <c r="V50" s="49"/>
    </row>
    <row r="51" spans="1:22" ht="13.5" hidden="1" customHeight="1">
      <c r="A51" s="96"/>
      <c r="B51" s="160"/>
      <c r="C51" s="22" t="s">
        <v>13</v>
      </c>
      <c r="D51" s="53">
        <f t="shared" si="13"/>
        <v>0</v>
      </c>
      <c r="E51" s="51"/>
      <c r="F51" s="52"/>
      <c r="G51" s="53"/>
      <c r="H51" s="53"/>
      <c r="I51" s="107"/>
      <c r="J51" s="107"/>
      <c r="K51" s="119"/>
      <c r="L51" s="119"/>
      <c r="M51" s="49"/>
      <c r="N51" s="49"/>
      <c r="O51" s="49"/>
      <c r="P51" s="57"/>
      <c r="Q51" s="49"/>
      <c r="R51" s="49"/>
      <c r="S51" s="49"/>
      <c r="T51" s="49"/>
      <c r="U51" s="49"/>
      <c r="V51" s="49"/>
    </row>
    <row r="52" spans="1:22" ht="39" hidden="1" customHeight="1">
      <c r="A52" s="37"/>
      <c r="B52" s="156" t="s">
        <v>27</v>
      </c>
      <c r="C52" s="45" t="s">
        <v>11</v>
      </c>
      <c r="D52" s="53">
        <f t="shared" si="13"/>
        <v>4736842.1100000003</v>
      </c>
      <c r="E52" s="53">
        <f t="shared" ref="E52:G52" si="20">E53+E54</f>
        <v>0</v>
      </c>
      <c r="F52" s="53">
        <f t="shared" si="20"/>
        <v>0</v>
      </c>
      <c r="G52" s="53">
        <f t="shared" si="20"/>
        <v>0</v>
      </c>
      <c r="H52" s="53">
        <f>H53+H54</f>
        <v>4736842.1100000003</v>
      </c>
      <c r="I52" s="107">
        <f t="shared" ref="I52:K52" si="21">I53+I54</f>
        <v>0</v>
      </c>
      <c r="J52" s="107">
        <f t="shared" si="21"/>
        <v>0</v>
      </c>
      <c r="K52" s="119">
        <f t="shared" si="21"/>
        <v>0</v>
      </c>
      <c r="L52" s="119"/>
      <c r="M52" s="56" t="s">
        <v>20</v>
      </c>
      <c r="N52" s="56" t="s">
        <v>14</v>
      </c>
      <c r="O52" s="49"/>
      <c r="P52" s="57"/>
      <c r="Q52" s="54"/>
      <c r="R52" s="54">
        <v>1</v>
      </c>
      <c r="S52" s="49"/>
      <c r="T52" s="49"/>
      <c r="U52" s="49"/>
      <c r="V52" s="49"/>
    </row>
    <row r="53" spans="1:22" ht="56.25" hidden="1" customHeight="1">
      <c r="A53" s="37"/>
      <c r="B53" s="159"/>
      <c r="C53" s="22" t="s">
        <v>12</v>
      </c>
      <c r="D53" s="53">
        <f t="shared" si="13"/>
        <v>236842.11</v>
      </c>
      <c r="E53" s="50"/>
      <c r="F53" s="52"/>
      <c r="G53" s="53"/>
      <c r="H53" s="53">
        <v>236842.11</v>
      </c>
      <c r="I53" s="107"/>
      <c r="J53" s="107"/>
      <c r="K53" s="119"/>
      <c r="L53" s="119"/>
      <c r="M53" s="49"/>
      <c r="N53" s="49"/>
      <c r="O53" s="49"/>
      <c r="P53" s="57"/>
      <c r="Q53" s="49"/>
      <c r="R53" s="49"/>
      <c r="S53" s="49"/>
      <c r="T53" s="49"/>
      <c r="U53" s="49"/>
      <c r="V53" s="49"/>
    </row>
    <row r="54" spans="1:22" ht="91.5" hidden="1" customHeight="1">
      <c r="A54" s="37"/>
      <c r="B54" s="160"/>
      <c r="C54" s="22" t="s">
        <v>13</v>
      </c>
      <c r="D54" s="53">
        <f t="shared" si="13"/>
        <v>4500000</v>
      </c>
      <c r="E54" s="50"/>
      <c r="F54" s="52"/>
      <c r="G54" s="53"/>
      <c r="H54" s="53">
        <v>4500000</v>
      </c>
      <c r="I54" s="107"/>
      <c r="J54" s="107"/>
      <c r="K54" s="119"/>
      <c r="L54" s="119"/>
      <c r="M54" s="49"/>
      <c r="N54" s="49"/>
      <c r="O54" s="49"/>
      <c r="P54" s="57"/>
      <c r="Q54" s="49"/>
      <c r="R54" s="49"/>
      <c r="S54" s="49"/>
      <c r="T54" s="49"/>
      <c r="U54" s="49"/>
      <c r="V54" s="49"/>
    </row>
    <row r="55" spans="1:22" ht="72" hidden="1" customHeight="1">
      <c r="A55" s="37"/>
      <c r="B55" s="156" t="s">
        <v>28</v>
      </c>
      <c r="C55" s="45" t="s">
        <v>11</v>
      </c>
      <c r="D55" s="50">
        <f t="shared" si="13"/>
        <v>3549442.4699999997</v>
      </c>
      <c r="E55" s="50"/>
      <c r="F55" s="55">
        <f>F56</f>
        <v>529662.47</v>
      </c>
      <c r="G55" s="55">
        <f>G56+G57</f>
        <v>19780</v>
      </c>
      <c r="H55" s="55">
        <f t="shared" ref="H55:K55" si="22">H56+H57</f>
        <v>0</v>
      </c>
      <c r="I55" s="108">
        <f t="shared" si="22"/>
        <v>1000000</v>
      </c>
      <c r="J55" s="108">
        <f t="shared" si="22"/>
        <v>1000000</v>
      </c>
      <c r="K55" s="120">
        <f t="shared" si="22"/>
        <v>1000000</v>
      </c>
      <c r="L55" s="120"/>
      <c r="M55" s="21" t="s">
        <v>21</v>
      </c>
      <c r="N55" s="54" t="s">
        <v>22</v>
      </c>
      <c r="O55" s="49"/>
      <c r="P55" s="57"/>
      <c r="Q55" s="54">
        <v>100</v>
      </c>
      <c r="R55" s="49"/>
      <c r="S55" s="49"/>
      <c r="T55" s="49"/>
      <c r="U55" s="49"/>
      <c r="V55" s="49"/>
    </row>
    <row r="56" spans="1:22" ht="33.75" hidden="1" customHeight="1">
      <c r="A56" s="37"/>
      <c r="B56" s="157"/>
      <c r="C56" s="22" t="s">
        <v>12</v>
      </c>
      <c r="D56" s="50">
        <f t="shared" si="13"/>
        <v>3549442.4699999997</v>
      </c>
      <c r="E56" s="50"/>
      <c r="F56" s="55">
        <v>529662.47</v>
      </c>
      <c r="G56" s="51">
        <v>19780</v>
      </c>
      <c r="H56" s="55">
        <v>0</v>
      </c>
      <c r="I56" s="108">
        <v>1000000</v>
      </c>
      <c r="J56" s="108">
        <v>1000000</v>
      </c>
      <c r="K56" s="120">
        <v>1000000</v>
      </c>
      <c r="L56" s="120"/>
      <c r="M56" s="49"/>
      <c r="N56" s="49"/>
      <c r="O56" s="49"/>
      <c r="P56" s="57"/>
      <c r="Q56" s="49"/>
      <c r="R56" s="49"/>
      <c r="S56" s="49"/>
      <c r="T56" s="49"/>
      <c r="U56" s="49"/>
      <c r="V56" s="49"/>
    </row>
    <row r="57" spans="1:22" ht="53.25" hidden="1" customHeight="1">
      <c r="A57" s="37"/>
      <c r="B57" s="158"/>
      <c r="C57" s="22" t="s">
        <v>13</v>
      </c>
      <c r="D57" s="51"/>
      <c r="E57" s="50"/>
      <c r="F57" s="55"/>
      <c r="G57" s="55"/>
      <c r="H57" s="55"/>
      <c r="I57" s="108"/>
      <c r="J57" s="108"/>
      <c r="K57" s="120"/>
      <c r="L57" s="120"/>
      <c r="M57" s="49"/>
      <c r="N57" s="49"/>
      <c r="O57" s="49"/>
      <c r="P57" s="57"/>
      <c r="Q57" s="49"/>
      <c r="R57" s="49"/>
      <c r="S57" s="49"/>
      <c r="T57" s="49"/>
      <c r="U57" s="49"/>
      <c r="V57" s="49"/>
    </row>
    <row r="58" spans="1:22" ht="3" hidden="1" customHeight="1">
      <c r="A58" s="37"/>
      <c r="B58" s="9"/>
      <c r="C58" s="8" t="s">
        <v>11</v>
      </c>
      <c r="D58" s="6"/>
      <c r="E58" s="6"/>
      <c r="F58" s="10"/>
      <c r="G58" s="10"/>
      <c r="H58" s="10"/>
      <c r="I58" s="207"/>
      <c r="J58" s="207"/>
      <c r="K58" s="86"/>
      <c r="L58" s="86"/>
      <c r="M58" s="11"/>
      <c r="N58" s="11"/>
      <c r="O58" s="11"/>
      <c r="P58" s="12"/>
      <c r="Q58" s="11"/>
      <c r="R58" s="11"/>
      <c r="S58" s="11"/>
      <c r="T58" s="11"/>
      <c r="U58" s="11"/>
      <c r="V58" s="11"/>
    </row>
    <row r="59" spans="1:22" ht="40.5" hidden="1" customHeight="1">
      <c r="A59" s="37"/>
      <c r="B59" s="15"/>
      <c r="C59" s="7" t="s">
        <v>12</v>
      </c>
      <c r="D59" s="6"/>
      <c r="E59" s="6"/>
      <c r="F59" s="10"/>
      <c r="G59" s="10"/>
      <c r="H59" s="10"/>
      <c r="I59" s="207"/>
      <c r="J59" s="207"/>
      <c r="K59" s="86"/>
      <c r="L59" s="86"/>
      <c r="M59" s="11"/>
      <c r="N59" s="11"/>
      <c r="O59" s="11"/>
      <c r="P59" s="12"/>
      <c r="Q59" s="11"/>
      <c r="R59" s="11"/>
      <c r="S59" s="11"/>
      <c r="T59" s="11"/>
      <c r="U59" s="11"/>
      <c r="V59" s="11"/>
    </row>
    <row r="60" spans="1:22" ht="45" hidden="1" customHeight="1">
      <c r="A60" s="37"/>
      <c r="B60" s="16"/>
      <c r="C60" s="7" t="s">
        <v>13</v>
      </c>
      <c r="D60" s="6"/>
      <c r="E60" s="6"/>
      <c r="F60" s="10"/>
      <c r="G60" s="10"/>
      <c r="H60" s="10"/>
      <c r="I60" s="207"/>
      <c r="J60" s="207"/>
      <c r="K60" s="86"/>
      <c r="L60" s="86"/>
      <c r="M60" s="11"/>
      <c r="N60" s="11"/>
      <c r="O60" s="11"/>
      <c r="P60" s="12"/>
      <c r="Q60" s="11"/>
      <c r="R60" s="11"/>
      <c r="S60" s="11"/>
      <c r="T60" s="11"/>
      <c r="U60" s="11"/>
      <c r="V60" s="11"/>
    </row>
    <row r="61" spans="1:22" ht="52.5" customHeight="1">
      <c r="A61" s="153"/>
      <c r="B61" s="150" t="s">
        <v>41</v>
      </c>
      <c r="C61" s="72" t="s">
        <v>11</v>
      </c>
      <c r="D61" s="73">
        <f>E61+F61+G61+H61+I61+J61+K61</f>
        <v>5657004.7999999998</v>
      </c>
      <c r="E61" s="74">
        <v>0</v>
      </c>
      <c r="F61" s="74">
        <v>0</v>
      </c>
      <c r="G61" s="74">
        <v>0</v>
      </c>
      <c r="H61" s="75">
        <f>H62+H63+H64</f>
        <v>2271912</v>
      </c>
      <c r="I61" s="109">
        <f>I62+I63+I64</f>
        <v>3385092.8</v>
      </c>
      <c r="J61" s="121">
        <v>0</v>
      </c>
      <c r="K61" s="121">
        <v>0</v>
      </c>
      <c r="L61" s="121">
        <v>0</v>
      </c>
      <c r="M61" s="216" t="s">
        <v>42</v>
      </c>
      <c r="N61" s="219" t="s">
        <v>23</v>
      </c>
      <c r="O61" s="153"/>
      <c r="P61" s="153"/>
      <c r="Q61" s="153"/>
      <c r="R61" s="219">
        <v>1</v>
      </c>
      <c r="S61" s="219">
        <v>1</v>
      </c>
      <c r="T61" s="153"/>
      <c r="U61" s="153"/>
      <c r="V61" s="153"/>
    </row>
    <row r="62" spans="1:22" ht="29.25" customHeight="1">
      <c r="A62" s="154"/>
      <c r="B62" s="151"/>
      <c r="C62" s="7" t="s">
        <v>12</v>
      </c>
      <c r="D62" s="60">
        <f>E62+F62+G62+H62+I62+J62+K62</f>
        <v>1799586.98</v>
      </c>
      <c r="E62" s="61">
        <v>0</v>
      </c>
      <c r="F62" s="61">
        <v>0</v>
      </c>
      <c r="G62" s="61">
        <v>0</v>
      </c>
      <c r="H62" s="59">
        <v>664092</v>
      </c>
      <c r="I62" s="99">
        <v>1135494.98</v>
      </c>
      <c r="J62" s="99">
        <v>0</v>
      </c>
      <c r="K62" s="99">
        <v>0</v>
      </c>
      <c r="L62" s="99">
        <v>0</v>
      </c>
      <c r="M62" s="217"/>
      <c r="N62" s="220"/>
      <c r="O62" s="154"/>
      <c r="P62" s="154"/>
      <c r="Q62" s="154"/>
      <c r="R62" s="220"/>
      <c r="S62" s="220"/>
      <c r="T62" s="154"/>
      <c r="U62" s="154"/>
      <c r="V62" s="154"/>
    </row>
    <row r="63" spans="1:22" ht="63" customHeight="1">
      <c r="A63" s="154"/>
      <c r="B63" s="151"/>
      <c r="C63" s="7" t="s">
        <v>13</v>
      </c>
      <c r="D63" s="60">
        <f>E63+F63+G63+H63+I63+J63+K63</f>
        <v>3607820</v>
      </c>
      <c r="E63" s="61">
        <v>0</v>
      </c>
      <c r="F63" s="61">
        <v>0</v>
      </c>
      <c r="G63" s="61">
        <v>0</v>
      </c>
      <c r="H63" s="61">
        <v>1607820</v>
      </c>
      <c r="I63" s="99">
        <v>2000000</v>
      </c>
      <c r="J63" s="99">
        <v>0</v>
      </c>
      <c r="K63" s="99">
        <v>0</v>
      </c>
      <c r="L63" s="99">
        <v>0</v>
      </c>
      <c r="M63" s="217"/>
      <c r="N63" s="220"/>
      <c r="O63" s="154"/>
      <c r="P63" s="154"/>
      <c r="Q63" s="154"/>
      <c r="R63" s="220"/>
      <c r="S63" s="220"/>
      <c r="T63" s="154"/>
      <c r="U63" s="154"/>
      <c r="V63" s="154"/>
    </row>
    <row r="64" spans="1:22" ht="30" customHeight="1">
      <c r="A64" s="155"/>
      <c r="B64" s="152"/>
      <c r="C64" s="58" t="s">
        <v>34</v>
      </c>
      <c r="D64" s="60">
        <f>E64+F64+G64+H64+I64+J64+K64</f>
        <v>249597.82</v>
      </c>
      <c r="E64" s="61">
        <v>0</v>
      </c>
      <c r="F64" s="61">
        <v>0</v>
      </c>
      <c r="G64" s="61">
        <v>0</v>
      </c>
      <c r="H64" s="61">
        <v>0</v>
      </c>
      <c r="I64" s="99">
        <v>249597.82</v>
      </c>
      <c r="J64" s="99">
        <v>0</v>
      </c>
      <c r="K64" s="99">
        <v>0</v>
      </c>
      <c r="L64" s="99">
        <v>0</v>
      </c>
      <c r="M64" s="218"/>
      <c r="N64" s="221"/>
      <c r="O64" s="155"/>
      <c r="P64" s="155"/>
      <c r="Q64" s="155"/>
      <c r="R64" s="221"/>
      <c r="S64" s="221"/>
      <c r="T64" s="155"/>
      <c r="U64" s="155"/>
      <c r="V64" s="155"/>
    </row>
    <row r="65" spans="1:22" ht="26.25">
      <c r="A65" s="184" t="s">
        <v>19</v>
      </c>
      <c r="B65" s="185"/>
      <c r="C65" s="5" t="s">
        <v>11</v>
      </c>
      <c r="D65" s="60">
        <f>D27+D12</f>
        <v>35570326.770000003</v>
      </c>
      <c r="E65" s="61">
        <f>E12+E27</f>
        <v>5263578.8</v>
      </c>
      <c r="F65" s="61">
        <f t="shared" ref="F65:L65" si="23">F12+F27</f>
        <v>12126757.859999999</v>
      </c>
      <c r="G65" s="61">
        <f t="shared" si="23"/>
        <v>123694.57</v>
      </c>
      <c r="H65" s="61">
        <f t="shared" si="23"/>
        <v>8192534.9399999995</v>
      </c>
      <c r="I65" s="99">
        <f>I12+I27</f>
        <v>3435037.8</v>
      </c>
      <c r="J65" s="99">
        <f t="shared" si="23"/>
        <v>5500348.7999999998</v>
      </c>
      <c r="K65" s="99">
        <f t="shared" si="23"/>
        <v>827651</v>
      </c>
      <c r="L65" s="99">
        <f t="shared" si="23"/>
        <v>100723</v>
      </c>
      <c r="M65" s="213" t="s">
        <v>52</v>
      </c>
      <c r="N65" s="213" t="s">
        <v>52</v>
      </c>
      <c r="O65" s="213" t="s">
        <v>52</v>
      </c>
      <c r="P65" s="213" t="s">
        <v>52</v>
      </c>
      <c r="Q65" s="213" t="s">
        <v>52</v>
      </c>
      <c r="R65" s="213" t="s">
        <v>52</v>
      </c>
      <c r="S65" s="213" t="s">
        <v>52</v>
      </c>
      <c r="T65" s="213" t="s">
        <v>52</v>
      </c>
      <c r="U65" s="213" t="s">
        <v>52</v>
      </c>
      <c r="V65" s="213" t="s">
        <v>52</v>
      </c>
    </row>
    <row r="66" spans="1:22" ht="26.25" customHeight="1">
      <c r="A66" s="186"/>
      <c r="B66" s="187"/>
      <c r="C66" s="4" t="s">
        <v>12</v>
      </c>
      <c r="D66" s="60">
        <f>D13+D28</f>
        <v>7213270.5300000003</v>
      </c>
      <c r="E66" s="66">
        <f>E13+E28</f>
        <v>263940.38</v>
      </c>
      <c r="F66" s="66">
        <f t="shared" ref="F66:L66" si="24">F13+F28</f>
        <v>2126757.86</v>
      </c>
      <c r="G66" s="66">
        <f t="shared" si="24"/>
        <v>123694.57</v>
      </c>
      <c r="H66" s="66">
        <f t="shared" si="24"/>
        <v>2084714.94</v>
      </c>
      <c r="I66" s="110">
        <f t="shared" si="24"/>
        <v>1185439.98</v>
      </c>
      <c r="J66" s="110">
        <f t="shared" si="24"/>
        <v>500348.8</v>
      </c>
      <c r="K66" s="110">
        <f>K13+K28</f>
        <v>827651</v>
      </c>
      <c r="L66" s="110">
        <f t="shared" si="24"/>
        <v>100723</v>
      </c>
      <c r="M66" s="214"/>
      <c r="N66" s="214"/>
      <c r="O66" s="214"/>
      <c r="P66" s="214"/>
      <c r="Q66" s="214"/>
      <c r="R66" s="214"/>
      <c r="S66" s="214"/>
      <c r="T66" s="214"/>
      <c r="U66" s="214"/>
      <c r="V66" s="214"/>
    </row>
    <row r="67" spans="1:22" ht="63" customHeight="1">
      <c r="A67" s="186"/>
      <c r="B67" s="187"/>
      <c r="C67" s="4" t="s">
        <v>13</v>
      </c>
      <c r="D67" s="60">
        <f>D14+D29</f>
        <v>28107458.420000002</v>
      </c>
      <c r="E67" s="66">
        <f>E14+E29</f>
        <v>4999638.42</v>
      </c>
      <c r="F67" s="66">
        <f t="shared" ref="F67:L67" si="25">F14+F29</f>
        <v>10000000</v>
      </c>
      <c r="G67" s="66">
        <f t="shared" si="25"/>
        <v>0</v>
      </c>
      <c r="H67" s="66">
        <f t="shared" si="25"/>
        <v>6107820</v>
      </c>
      <c r="I67" s="110">
        <f t="shared" si="25"/>
        <v>2000000</v>
      </c>
      <c r="J67" s="110">
        <f t="shared" si="25"/>
        <v>5000000</v>
      </c>
      <c r="K67" s="110">
        <f t="shared" si="25"/>
        <v>0</v>
      </c>
      <c r="L67" s="110">
        <f t="shared" si="25"/>
        <v>0</v>
      </c>
      <c r="M67" s="214"/>
      <c r="N67" s="214"/>
      <c r="O67" s="214"/>
      <c r="P67" s="214"/>
      <c r="Q67" s="214"/>
      <c r="R67" s="214"/>
      <c r="S67" s="214"/>
      <c r="T67" s="214"/>
      <c r="U67" s="214"/>
      <c r="V67" s="214"/>
    </row>
    <row r="68" spans="1:22" ht="32.25" customHeight="1">
      <c r="A68" s="188"/>
      <c r="B68" s="189"/>
      <c r="C68" s="58" t="s">
        <v>34</v>
      </c>
      <c r="D68" s="60">
        <f>E68+F68+G68+H68+I68+J68+K68</f>
        <v>0</v>
      </c>
      <c r="E68" s="66">
        <v>0</v>
      </c>
      <c r="F68" s="66">
        <v>0</v>
      </c>
      <c r="G68" s="66">
        <v>0</v>
      </c>
      <c r="H68" s="66">
        <v>0</v>
      </c>
      <c r="I68" s="110">
        <v>0</v>
      </c>
      <c r="J68" s="110">
        <v>0</v>
      </c>
      <c r="K68" s="110">
        <v>0</v>
      </c>
      <c r="L68" s="110">
        <v>0</v>
      </c>
      <c r="M68" s="215"/>
      <c r="N68" s="215"/>
      <c r="O68" s="215"/>
      <c r="P68" s="215"/>
      <c r="Q68" s="215"/>
      <c r="R68" s="215"/>
      <c r="S68" s="215"/>
      <c r="T68" s="215"/>
      <c r="U68" s="215"/>
      <c r="V68" s="215"/>
    </row>
  </sheetData>
  <mergeCells count="112">
    <mergeCell ref="V65:V68"/>
    <mergeCell ref="M61:M64"/>
    <mergeCell ref="N61:N64"/>
    <mergeCell ref="O61:O64"/>
    <mergeCell ref="P61:P64"/>
    <mergeCell ref="Q61:Q64"/>
    <mergeCell ref="R61:R64"/>
    <mergeCell ref="S61:S64"/>
    <mergeCell ref="T61:T64"/>
    <mergeCell ref="U61:U64"/>
    <mergeCell ref="V61:V64"/>
    <mergeCell ref="Q65:Q68"/>
    <mergeCell ref="R65:R68"/>
    <mergeCell ref="S65:S68"/>
    <mergeCell ref="T65:T68"/>
    <mergeCell ref="U65:U68"/>
    <mergeCell ref="A1:V1"/>
    <mergeCell ref="R35:R38"/>
    <mergeCell ref="S35:S38"/>
    <mergeCell ref="U35:U38"/>
    <mergeCell ref="R31:R34"/>
    <mergeCell ref="S31:S34"/>
    <mergeCell ref="T31:T34"/>
    <mergeCell ref="U16:U19"/>
    <mergeCell ref="P16:P19"/>
    <mergeCell ref="Q16:Q19"/>
    <mergeCell ref="R16:R19"/>
    <mergeCell ref="U31:U34"/>
    <mergeCell ref="A2:U2"/>
    <mergeCell ref="M31:M34"/>
    <mergeCell ref="Q12:Q15"/>
    <mergeCell ref="R12:R15"/>
    <mergeCell ref="S12:S15"/>
    <mergeCell ref="T12:T15"/>
    <mergeCell ref="B12:B15"/>
    <mergeCell ref="M12:M15"/>
    <mergeCell ref="N12:N15"/>
    <mergeCell ref="O12:O15"/>
    <mergeCell ref="P12:P15"/>
    <mergeCell ref="B16:B19"/>
    <mergeCell ref="M16:M19"/>
    <mergeCell ref="N16:N19"/>
    <mergeCell ref="O16:O19"/>
    <mergeCell ref="A31:A34"/>
    <mergeCell ref="N31:N34"/>
    <mergeCell ref="O31:O34"/>
    <mergeCell ref="P31:P34"/>
    <mergeCell ref="Q31:Q34"/>
    <mergeCell ref="A65:B68"/>
    <mergeCell ref="B52:B54"/>
    <mergeCell ref="B49:B51"/>
    <mergeCell ref="B27:B30"/>
    <mergeCell ref="M35:M38"/>
    <mergeCell ref="M27:M30"/>
    <mergeCell ref="N27:N30"/>
    <mergeCell ref="O27:O30"/>
    <mergeCell ref="P27:P30"/>
    <mergeCell ref="Q27:Q30"/>
    <mergeCell ref="R27:R30"/>
    <mergeCell ref="M65:M68"/>
    <mergeCell ref="N65:N68"/>
    <mergeCell ref="O65:O68"/>
    <mergeCell ref="P65:P68"/>
    <mergeCell ref="N35:N38"/>
    <mergeCell ref="O35:O38"/>
    <mergeCell ref="P35:P38"/>
    <mergeCell ref="A35:A38"/>
    <mergeCell ref="V20:V23"/>
    <mergeCell ref="A20:A23"/>
    <mergeCell ref="B31:B34"/>
    <mergeCell ref="T35:T38"/>
    <mergeCell ref="M20:M23"/>
    <mergeCell ref="N20:N23"/>
    <mergeCell ref="S27:S30"/>
    <mergeCell ref="T27:T30"/>
    <mergeCell ref="U27:U30"/>
    <mergeCell ref="V27:V30"/>
    <mergeCell ref="V16:V19"/>
    <mergeCell ref="V12:V15"/>
    <mergeCell ref="A7:V7"/>
    <mergeCell ref="B8:V8"/>
    <mergeCell ref="B9:V9"/>
    <mergeCell ref="S16:S19"/>
    <mergeCell ref="T16:T19"/>
    <mergeCell ref="A12:A15"/>
    <mergeCell ref="A10:V10"/>
    <mergeCell ref="B11:V11"/>
    <mergeCell ref="U12:U15"/>
    <mergeCell ref="V35:V38"/>
    <mergeCell ref="V31:V34"/>
    <mergeCell ref="A24:V24"/>
    <mergeCell ref="A25:V25"/>
    <mergeCell ref="B26:V26"/>
    <mergeCell ref="B35:B38"/>
    <mergeCell ref="Q35:Q38"/>
    <mergeCell ref="A61:A64"/>
    <mergeCell ref="B61:B64"/>
    <mergeCell ref="A43:A45"/>
    <mergeCell ref="B43:B45"/>
    <mergeCell ref="B55:B57"/>
    <mergeCell ref="A46:A48"/>
    <mergeCell ref="B46:B48"/>
    <mergeCell ref="O4:V4"/>
    <mergeCell ref="M3:V3"/>
    <mergeCell ref="C3:L3"/>
    <mergeCell ref="E4:L4"/>
    <mergeCell ref="B3:B5"/>
    <mergeCell ref="A3:A5"/>
    <mergeCell ref="C4:C5"/>
    <mergeCell ref="D4:D5"/>
    <mergeCell ref="M4:M5"/>
    <mergeCell ref="N4:N5"/>
  </mergeCells>
  <pageMargins left="0.70866141732283472" right="0.70866141732283472" top="0.55118110236220474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2023-03-22T11:48:06Z</cp:lastPrinted>
  <dcterms:created xsi:type="dcterms:W3CDTF">2019-03-01T03:14:40Z</dcterms:created>
  <dcterms:modified xsi:type="dcterms:W3CDTF">2023-03-22T11:48:07Z</dcterms:modified>
</cp:coreProperties>
</file>