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46" i="1"/>
  <c r="L246"/>
  <c r="M247"/>
  <c r="L247"/>
  <c r="L231"/>
  <c r="L232"/>
  <c r="L234"/>
  <c r="L235"/>
  <c r="L240"/>
  <c r="M237"/>
  <c r="L237"/>
  <c r="L175"/>
  <c r="L217" s="1"/>
  <c r="L169" s="1"/>
  <c r="L166" s="1"/>
  <c r="L178"/>
  <c r="J175"/>
  <c r="K175"/>
  <c r="J24"/>
  <c r="I44"/>
  <c r="G266"/>
  <c r="I263"/>
  <c r="H262"/>
  <c r="I262"/>
  <c r="G267"/>
  <c r="I266"/>
  <c r="I267"/>
  <c r="G261"/>
  <c r="I261"/>
  <c r="I260"/>
  <c r="I259"/>
  <c r="I258"/>
  <c r="I254"/>
  <c r="G257"/>
  <c r="I147"/>
  <c r="I149"/>
  <c r="I146"/>
  <c r="I107"/>
  <c r="G148"/>
  <c r="I130"/>
  <c r="I129"/>
  <c r="I108"/>
  <c r="I45"/>
  <c r="I59"/>
  <c r="G59" s="1"/>
  <c r="G60"/>
  <c r="I134"/>
  <c r="G134" s="1"/>
  <c r="G136"/>
  <c r="G135"/>
  <c r="M157"/>
  <c r="L157"/>
  <c r="K157"/>
  <c r="J157"/>
  <c r="I157"/>
  <c r="H157"/>
  <c r="G159"/>
  <c r="I158"/>
  <c r="H158"/>
  <c r="G160"/>
  <c r="M172"/>
  <c r="M217" s="1"/>
  <c r="M169" s="1"/>
  <c r="M166" s="1"/>
  <c r="L172"/>
  <c r="M171"/>
  <c r="M168" s="1"/>
  <c r="L171"/>
  <c r="L168" s="1"/>
  <c r="M170"/>
  <c r="M167" s="1"/>
  <c r="M77"/>
  <c r="L77"/>
  <c r="L67"/>
  <c r="M68"/>
  <c r="M130"/>
  <c r="L130"/>
  <c r="M126"/>
  <c r="M125" s="1"/>
  <c r="M129"/>
  <c r="L129"/>
  <c r="L126" s="1"/>
  <c r="L125" s="1"/>
  <c r="M131"/>
  <c r="L131"/>
  <c r="M119"/>
  <c r="L119"/>
  <c r="M116"/>
  <c r="L116"/>
  <c r="M113"/>
  <c r="L113"/>
  <c r="M110"/>
  <c r="L110"/>
  <c r="M122"/>
  <c r="L122"/>
  <c r="M86"/>
  <c r="M79" s="1"/>
  <c r="M76" s="1"/>
  <c r="L86"/>
  <c r="L79" s="1"/>
  <c r="L76" s="1"/>
  <c r="M73"/>
  <c r="M70" s="1"/>
  <c r="M67" s="1"/>
  <c r="L73"/>
  <c r="L70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45"/>
  <c r="G244"/>
  <c r="G243"/>
  <c r="G242"/>
  <c r="G241"/>
  <c r="G239"/>
  <c r="G238"/>
  <c r="G229"/>
  <c r="G228"/>
  <c r="H217"/>
  <c r="M219"/>
  <c r="L219"/>
  <c r="K219"/>
  <c r="J219"/>
  <c r="I219"/>
  <c r="G219" s="1"/>
  <c r="H219"/>
  <c r="M218"/>
  <c r="L218"/>
  <c r="K218"/>
  <c r="J218"/>
  <c r="I218"/>
  <c r="H218"/>
  <c r="G216"/>
  <c r="G215"/>
  <c r="G213"/>
  <c r="G212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3"/>
  <c r="G182"/>
  <c r="G180"/>
  <c r="G179"/>
  <c r="G177"/>
  <c r="G176"/>
  <c r="G174"/>
  <c r="G173"/>
  <c r="M163"/>
  <c r="L163"/>
  <c r="M162"/>
  <c r="L162"/>
  <c r="M161"/>
  <c r="L161"/>
  <c r="H108"/>
  <c r="M108"/>
  <c r="M105" s="1"/>
  <c r="L108"/>
  <c r="L105" s="1"/>
  <c r="K108"/>
  <c r="J108"/>
  <c r="M149"/>
  <c r="L149"/>
  <c r="G124"/>
  <c r="H109"/>
  <c r="G109" s="1"/>
  <c r="G145"/>
  <c r="G144"/>
  <c r="G142"/>
  <c r="G139"/>
  <c r="G133"/>
  <c r="G132"/>
  <c r="G123"/>
  <c r="G121"/>
  <c r="G120"/>
  <c r="G118"/>
  <c r="G117"/>
  <c r="G115"/>
  <c r="G114"/>
  <c r="G112"/>
  <c r="G111"/>
  <c r="M94"/>
  <c r="L94"/>
  <c r="K94"/>
  <c r="J94"/>
  <c r="I94"/>
  <c r="H94"/>
  <c r="M93"/>
  <c r="L93"/>
  <c r="K93"/>
  <c r="J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03"/>
  <c r="G102"/>
  <c r="M81"/>
  <c r="L81"/>
  <c r="K81"/>
  <c r="J81"/>
  <c r="I81"/>
  <c r="H81"/>
  <c r="M80"/>
  <c r="L80"/>
  <c r="K80"/>
  <c r="K77" s="1"/>
  <c r="J80"/>
  <c r="J77" s="1"/>
  <c r="I80"/>
  <c r="I77" s="1"/>
  <c r="H80"/>
  <c r="H77" s="1"/>
  <c r="M72"/>
  <c r="L72"/>
  <c r="K72"/>
  <c r="J72"/>
  <c r="I72"/>
  <c r="H72"/>
  <c r="M71"/>
  <c r="L71"/>
  <c r="L68" s="1"/>
  <c r="K71"/>
  <c r="J71"/>
  <c r="I71"/>
  <c r="H71"/>
  <c r="G88"/>
  <c r="G87"/>
  <c r="G85"/>
  <c r="G84"/>
  <c r="G83"/>
  <c r="G75"/>
  <c r="G74"/>
  <c r="G48"/>
  <c r="G45" s="1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M128" l="1"/>
  <c r="L128"/>
  <c r="L147"/>
  <c r="M147"/>
  <c r="L92"/>
  <c r="M63"/>
  <c r="L63"/>
  <c r="G218"/>
  <c r="L170"/>
  <c r="L167" s="1"/>
  <c r="M107"/>
  <c r="M104" s="1"/>
  <c r="M146" s="1"/>
  <c r="L107"/>
  <c r="L104" s="1"/>
  <c r="L146" s="1"/>
  <c r="L44"/>
  <c r="L41" s="1"/>
  <c r="L62" s="1"/>
  <c r="M44"/>
  <c r="M41" s="1"/>
  <c r="M62" s="1"/>
  <c r="M64"/>
  <c r="L64"/>
  <c r="L265" s="1"/>
  <c r="M265"/>
  <c r="L21"/>
  <c r="L18" s="1"/>
  <c r="L30" s="1"/>
  <c r="M21"/>
  <c r="M18" s="1"/>
  <c r="M30" s="1"/>
  <c r="G80"/>
  <c r="G108"/>
  <c r="G81"/>
  <c r="G94"/>
  <c r="G95"/>
  <c r="G93"/>
  <c r="G71"/>
  <c r="G98"/>
  <c r="G72"/>
  <c r="G46"/>
  <c r="G43" s="1"/>
  <c r="M263" l="1"/>
  <c r="L263"/>
  <c r="M262"/>
  <c r="L262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5"/>
  <c r="J42" s="1"/>
  <c r="J63" s="1"/>
  <c r="K45"/>
  <c r="K42" s="1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H50"/>
  <c r="I50"/>
  <c r="J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01"/>
  <c r="H92" s="1"/>
  <c r="I101"/>
  <c r="I92" s="1"/>
  <c r="J101"/>
  <c r="J92" s="1"/>
  <c r="K101"/>
  <c r="K92" s="1"/>
  <c r="I105"/>
  <c r="J105"/>
  <c r="K105"/>
  <c r="H106"/>
  <c r="I106"/>
  <c r="J106"/>
  <c r="K106"/>
  <c r="H110"/>
  <c r="I110"/>
  <c r="J110"/>
  <c r="K110"/>
  <c r="H113"/>
  <c r="I113"/>
  <c r="J113"/>
  <c r="K113"/>
  <c r="H116"/>
  <c r="I116"/>
  <c r="J116"/>
  <c r="K116"/>
  <c r="H119"/>
  <c r="I119"/>
  <c r="J119"/>
  <c r="K119"/>
  <c r="H122"/>
  <c r="I122"/>
  <c r="J122"/>
  <c r="K122"/>
  <c r="H129"/>
  <c r="H126" s="1"/>
  <c r="I126"/>
  <c r="J129"/>
  <c r="K129"/>
  <c r="H130"/>
  <c r="H127" s="1"/>
  <c r="I128"/>
  <c r="J130"/>
  <c r="J127" s="1"/>
  <c r="K130"/>
  <c r="K127" s="1"/>
  <c r="H131"/>
  <c r="I131"/>
  <c r="J131"/>
  <c r="K131"/>
  <c r="I141"/>
  <c r="I143"/>
  <c r="G143" s="1"/>
  <c r="H153"/>
  <c r="I153"/>
  <c r="J156"/>
  <c r="J153" s="1"/>
  <c r="J162" s="1"/>
  <c r="K156"/>
  <c r="K153" s="1"/>
  <c r="K162" s="1"/>
  <c r="H154"/>
  <c r="H163" s="1"/>
  <c r="H265" s="1"/>
  <c r="I154"/>
  <c r="I163" s="1"/>
  <c r="J154"/>
  <c r="J163" s="1"/>
  <c r="J265" s="1"/>
  <c r="K154"/>
  <c r="K163" s="1"/>
  <c r="K265" s="1"/>
  <c r="I155"/>
  <c r="I152" s="1"/>
  <c r="I161" s="1"/>
  <c r="J158"/>
  <c r="J155" s="1"/>
  <c r="J152" s="1"/>
  <c r="J161" s="1"/>
  <c r="K158"/>
  <c r="K155" s="1"/>
  <c r="K152" s="1"/>
  <c r="K161" s="1"/>
  <c r="G156"/>
  <c r="G153" s="1"/>
  <c r="G162" s="1"/>
  <c r="G157"/>
  <c r="G154" s="1"/>
  <c r="G163" s="1"/>
  <c r="I171"/>
  <c r="I168" s="1"/>
  <c r="J171"/>
  <c r="J168" s="1"/>
  <c r="K171"/>
  <c r="K168" s="1"/>
  <c r="H172"/>
  <c r="I172"/>
  <c r="J172"/>
  <c r="J217" s="1"/>
  <c r="J169" s="1"/>
  <c r="J166" s="1"/>
  <c r="K172"/>
  <c r="H175"/>
  <c r="I175"/>
  <c r="H178"/>
  <c r="I178"/>
  <c r="J178"/>
  <c r="K178"/>
  <c r="H181"/>
  <c r="G181" s="1"/>
  <c r="H184"/>
  <c r="G184" s="1"/>
  <c r="G185"/>
  <c r="G186"/>
  <c r="H187"/>
  <c r="H190"/>
  <c r="H193"/>
  <c r="H196"/>
  <c r="H199"/>
  <c r="H202"/>
  <c r="H205"/>
  <c r="I208"/>
  <c r="I211"/>
  <c r="G211" s="1"/>
  <c r="I214"/>
  <c r="G214" s="1"/>
  <c r="I170"/>
  <c r="I167" s="1"/>
  <c r="K170"/>
  <c r="K167" s="1"/>
  <c r="H171"/>
  <c r="H226"/>
  <c r="H223" s="1"/>
  <c r="I226"/>
  <c r="I223" s="1"/>
  <c r="J226"/>
  <c r="J223" s="1"/>
  <c r="K226"/>
  <c r="K223" s="1"/>
  <c r="H228"/>
  <c r="H225" s="1"/>
  <c r="H222" s="1"/>
  <c r="I228"/>
  <c r="I225" s="1"/>
  <c r="I222" s="1"/>
  <c r="J228"/>
  <c r="K228"/>
  <c r="K225" s="1"/>
  <c r="K222" s="1"/>
  <c r="G226"/>
  <c r="G223" s="1"/>
  <c r="H235"/>
  <c r="H232" s="1"/>
  <c r="I235"/>
  <c r="I232" s="1"/>
  <c r="J235"/>
  <c r="J232" s="1"/>
  <c r="K235"/>
  <c r="K232" s="1"/>
  <c r="H237"/>
  <c r="I237"/>
  <c r="J237"/>
  <c r="K237"/>
  <c r="H240"/>
  <c r="I240"/>
  <c r="J240"/>
  <c r="K240"/>
  <c r="H243"/>
  <c r="I243"/>
  <c r="J243"/>
  <c r="K243"/>
  <c r="G254"/>
  <c r="G255"/>
  <c r="G256"/>
  <c r="G258"/>
  <c r="G259"/>
  <c r="G260"/>
  <c r="K217" l="1"/>
  <c r="K169" s="1"/>
  <c r="K166" s="1"/>
  <c r="G240"/>
  <c r="G237"/>
  <c r="I217"/>
  <c r="H168"/>
  <c r="G168" s="1"/>
  <c r="G171"/>
  <c r="G178"/>
  <c r="G175"/>
  <c r="G172"/>
  <c r="I104"/>
  <c r="H155"/>
  <c r="H152" s="1"/>
  <c r="H161" s="1"/>
  <c r="G158"/>
  <c r="G155" s="1"/>
  <c r="G152" s="1"/>
  <c r="G161" s="1"/>
  <c r="K149"/>
  <c r="J149"/>
  <c r="K107"/>
  <c r="K104" s="1"/>
  <c r="I138"/>
  <c r="G138" s="1"/>
  <c r="G141"/>
  <c r="G131"/>
  <c r="H107"/>
  <c r="J107"/>
  <c r="H89"/>
  <c r="G92"/>
  <c r="G122"/>
  <c r="G119"/>
  <c r="G116"/>
  <c r="G113"/>
  <c r="G110"/>
  <c r="G101"/>
  <c r="H79"/>
  <c r="H76" s="1"/>
  <c r="G70"/>
  <c r="I79"/>
  <c r="I76" s="1"/>
  <c r="G82"/>
  <c r="J79"/>
  <c r="J76" s="1"/>
  <c r="K79"/>
  <c r="K76" s="1"/>
  <c r="H91"/>
  <c r="H149" s="1"/>
  <c r="G91"/>
  <c r="I90"/>
  <c r="G90"/>
  <c r="G86"/>
  <c r="G73"/>
  <c r="G53"/>
  <c r="G50"/>
  <c r="G47"/>
  <c r="G68"/>
  <c r="G38"/>
  <c r="G35" s="1"/>
  <c r="G27"/>
  <c r="G24"/>
  <c r="J104"/>
  <c r="I140"/>
  <c r="G140" s="1"/>
  <c r="J44"/>
  <c r="J41" s="1"/>
  <c r="J62" s="1"/>
  <c r="G264"/>
  <c r="J89"/>
  <c r="J146" s="1"/>
  <c r="G69"/>
  <c r="I67"/>
  <c r="K128"/>
  <c r="G106"/>
  <c r="J67"/>
  <c r="H21"/>
  <c r="H18" s="1"/>
  <c r="H30" s="1"/>
  <c r="I41"/>
  <c r="I62" s="1"/>
  <c r="I21"/>
  <c r="I18" s="1"/>
  <c r="I30" s="1"/>
  <c r="H67"/>
  <c r="H247"/>
  <c r="H263" s="1"/>
  <c r="I234"/>
  <c r="I231" s="1"/>
  <c r="I246" s="1"/>
  <c r="J170"/>
  <c r="J167" s="1"/>
  <c r="J234"/>
  <c r="J231" s="1"/>
  <c r="I247"/>
  <c r="K126"/>
  <c r="K125" s="1"/>
  <c r="K89"/>
  <c r="K21"/>
  <c r="K18" s="1"/>
  <c r="K30" s="1"/>
  <c r="K234"/>
  <c r="K231" s="1"/>
  <c r="K246" s="1"/>
  <c r="G225"/>
  <c r="G222" s="1"/>
  <c r="J247"/>
  <c r="G77"/>
  <c r="K67"/>
  <c r="K44"/>
  <c r="K41" s="1"/>
  <c r="K62" s="1"/>
  <c r="G235"/>
  <c r="G232" s="1"/>
  <c r="G247" s="1"/>
  <c r="H234"/>
  <c r="H231" s="1"/>
  <c r="H246" s="1"/>
  <c r="J128"/>
  <c r="G105"/>
  <c r="H104"/>
  <c r="I89"/>
  <c r="G78"/>
  <c r="G42"/>
  <c r="G63" s="1"/>
  <c r="H44"/>
  <c r="H41" s="1"/>
  <c r="H62" s="1"/>
  <c r="G23"/>
  <c r="G20" s="1"/>
  <c r="G32" s="1"/>
  <c r="H170"/>
  <c r="H169"/>
  <c r="J225"/>
  <c r="J222" s="1"/>
  <c r="K247"/>
  <c r="I137"/>
  <c r="G137" s="1"/>
  <c r="H125"/>
  <c r="H105"/>
  <c r="H147" s="1"/>
  <c r="G129"/>
  <c r="H128"/>
  <c r="I127"/>
  <c r="I125" s="1"/>
  <c r="J126"/>
  <c r="J125" s="1"/>
  <c r="G130"/>
  <c r="G217" l="1"/>
  <c r="K147"/>
  <c r="K263" s="1"/>
  <c r="J147"/>
  <c r="J263" s="1"/>
  <c r="K146"/>
  <c r="K262" s="1"/>
  <c r="G44"/>
  <c r="G41" s="1"/>
  <c r="G62" s="1"/>
  <c r="I169"/>
  <c r="I166" s="1"/>
  <c r="H166"/>
  <c r="H167"/>
  <c r="G167" s="1"/>
  <c r="G170"/>
  <c r="H146"/>
  <c r="G107"/>
  <c r="G104" s="1"/>
  <c r="G127"/>
  <c r="G126"/>
  <c r="G125"/>
  <c r="G79"/>
  <c r="G76" s="1"/>
  <c r="G89"/>
  <c r="G21"/>
  <c r="G18" s="1"/>
  <c r="G30" s="1"/>
  <c r="G67"/>
  <c r="J246"/>
  <c r="J262" s="1"/>
  <c r="G128"/>
  <c r="G234"/>
  <c r="G231" s="1"/>
  <c r="G246" s="1"/>
  <c r="G166" l="1"/>
  <c r="G169"/>
  <c r="G149"/>
  <c r="G265" s="1"/>
  <c r="I265"/>
  <c r="G146"/>
  <c r="G262" s="1"/>
  <c r="G147"/>
  <c r="G263" s="1"/>
</calcChain>
</file>

<file path=xl/sharedStrings.xml><?xml version="1.0" encoding="utf-8"?>
<sst xmlns="http://schemas.openxmlformats.org/spreadsheetml/2006/main" count="786" uniqueCount="171">
  <si>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</si>
  <si>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</si>
  <si>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</si>
  <si>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</si>
  <si>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</si>
  <si>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</si>
  <si>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</si>
  <si>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</si>
  <si>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</si>
  <si>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</si>
  <si>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</si>
  <si>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</si>
  <si>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</si>
  <si>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</si>
  <si>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</si>
  <si>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</si>
  <si>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</si>
  <si>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</si>
  <si>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</si>
  <si>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</si>
  <si>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</si>
  <si>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</si>
  <si>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</si>
  <si>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</si>
  <si>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</si>
  <si>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</si>
  <si>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</si>
  <si>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</si>
  <si>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</si>
  <si>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</si>
  <si>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</si>
  <si>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</si>
  <si>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</si>
  <si>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</si>
  <si>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</si>
  <si>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</si>
  <si>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</si>
  <si>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</si>
  <si>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</si>
  <si>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</si>
  <si>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</si>
  <si>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</si>
  <si>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</si>
  <si>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</si>
  <si>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</si>
  <si>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</si>
  <si>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</si>
  <si>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</si>
  <si>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</si>
  <si>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</si>
  <si>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</si>
  <si>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</si>
  <si>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</si>
  <si>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</si>
  <si>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</si>
  <si>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</si>
  <si>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</si>
  <si>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</si>
  <si>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</si>
  <si>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</si>
  <si>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</si>
  <si>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</si>
  <si>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</si>
  <si>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</si>
  <si>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</si>
  <si>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</si>
  <si>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</si>
  <si>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</si>
  <si>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</si>
  <si>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</si>
  <si>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</si>
  <si>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</si>
  <si>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</si>
  <si>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</si>
  <si>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</si>
  <si>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</si>
  <si>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</si>
  <si>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</si>
  <si>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</si>
  <si>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</si>
  <si>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</si>
  <si>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</si>
  <si>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</si>
  <si>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</si>
  <si>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</si>
  <si>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</si>
  <si>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</si>
  <si>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</si>
  <si>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</si>
  <si>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</si>
  <si>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</si>
  <si>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</si>
  <si>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</si>
  <si>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</si>
  <si>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</si>
  <si>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</si>
  <si>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</si>
  <si>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</si>
  <si>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</si>
  <si>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</si>
  <si>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</si>
  <si>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</si>
  <si>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</si>
  <si>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</si>
  <si>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</si>
  <si>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</si>
  <si>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</si>
  <si>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</si>
  <si>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</si>
  <si>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</si>
  <si>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</si>
  <si>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</si>
  <si>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</si>
  <si>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</si>
  <si>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</si>
  <si>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</si>
  <si>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</si>
  <si>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</si>
  <si>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</si>
  <si>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</si>
  <si>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</si>
  <si>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</si>
  <si>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</si>
  <si>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</si>
  <si>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</si>
  <si>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</si>
  <si>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</si>
  <si>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</si>
  <si>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</si>
  <si>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</si>
  <si>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</si>
  <si>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</si>
  <si>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</si>
  <si>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</si>
  <si>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</si>
  <si>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</si>
  <si>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</si>
  <si>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</si>
  <si>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</si>
  <si>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</si>
  <si>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</si>
  <si>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</si>
  <si>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</si>
  <si>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</si>
  <si>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</si>
  <si>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</si>
  <si>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</si>
  <si>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</si>
  <si>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</si>
  <si>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</si>
  <si>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</si>
  <si>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</si>
  <si>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</si>
  <si>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</si>
  <si>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</si>
  <si>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</si>
  <si>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</si>
  <si>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</si>
  <si>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</si>
  <si>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</si>
  <si>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</si>
  <si>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</si>
  <si>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</si>
  <si>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</si>
  <si>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</si>
  <si>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 xml:space="preserve">Объем выполненных работ </t>
  </si>
  <si>
    <t>Приложение №2</t>
  </si>
  <si>
    <t>к постановлению №107 от 30.12.2020</t>
  </si>
  <si>
    <t>Количество приобретенных контейнеров для сбора ТКО</t>
  </si>
  <si>
    <t>шт.</t>
  </si>
  <si>
    <t>тыс.м2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</si>
</sst>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0" fillId="6" borderId="1" xfId="0" applyFont="1" applyFill="1" applyBorder="1"/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1"/>
  <sheetViews>
    <sheetView tabSelected="1" topLeftCell="A49" zoomScale="130" zoomScaleNormal="130" workbookViewId="0">
      <selection activeCell="T54" sqref="T54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4.5703125" customWidth="1"/>
    <col min="16" max="17" width="4.7109375" style="49" customWidth="1"/>
    <col min="18" max="18" width="5.85546875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82" t="s">
        <v>166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spans="1:22" ht="15.75">
      <c r="A2" s="182" t="s">
        <v>167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</row>
    <row r="3" spans="1:22" ht="15.7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230" t="s">
        <v>20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</row>
    <row r="6" spans="1:22" ht="15.75">
      <c r="A6" s="230" t="s">
        <v>21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</row>
    <row r="7" spans="1:22" ht="15.75">
      <c r="A7" s="231" t="s">
        <v>102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</row>
    <row r="8" spans="1:22" ht="14.25" customHeight="1">
      <c r="A8" s="4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</row>
    <row r="9" spans="1:22" ht="31.5" customHeight="1">
      <c r="A9" s="192" t="s">
        <v>0</v>
      </c>
      <c r="B9" s="192" t="s">
        <v>1</v>
      </c>
      <c r="C9" s="195" t="s">
        <v>2</v>
      </c>
      <c r="D9" s="196"/>
      <c r="E9" s="200" t="s">
        <v>154</v>
      </c>
      <c r="F9" s="203" t="s">
        <v>5</v>
      </c>
      <c r="G9" s="204"/>
      <c r="H9" s="204"/>
      <c r="I9" s="204"/>
      <c r="J9" s="204"/>
      <c r="K9" s="204"/>
      <c r="L9" s="204"/>
      <c r="M9" s="205"/>
      <c r="N9" s="203" t="s">
        <v>11</v>
      </c>
      <c r="O9" s="204"/>
      <c r="P9" s="204"/>
      <c r="Q9" s="204"/>
      <c r="R9" s="204"/>
      <c r="S9" s="204"/>
      <c r="T9" s="204"/>
      <c r="U9" s="204"/>
      <c r="V9" s="205"/>
    </row>
    <row r="10" spans="1:22" ht="15" customHeight="1">
      <c r="A10" s="194"/>
      <c r="B10" s="194"/>
      <c r="C10" s="197" t="s">
        <v>3</v>
      </c>
      <c r="D10" s="197" t="s">
        <v>4</v>
      </c>
      <c r="E10" s="201"/>
      <c r="F10" s="192" t="s">
        <v>6</v>
      </c>
      <c r="G10" s="203" t="s">
        <v>8</v>
      </c>
      <c r="H10" s="204"/>
      <c r="I10" s="204"/>
      <c r="J10" s="204"/>
      <c r="K10" s="204"/>
      <c r="L10" s="204"/>
      <c r="M10" s="205"/>
      <c r="N10" s="192" t="s">
        <v>9</v>
      </c>
      <c r="O10" s="233" t="s">
        <v>10</v>
      </c>
      <c r="P10" s="203" t="s">
        <v>12</v>
      </c>
      <c r="Q10" s="204"/>
      <c r="R10" s="204"/>
      <c r="S10" s="204"/>
      <c r="T10" s="204"/>
      <c r="U10" s="204"/>
      <c r="V10" s="205"/>
    </row>
    <row r="11" spans="1:22" ht="37.5" customHeight="1">
      <c r="A11" s="194"/>
      <c r="B11" s="194"/>
      <c r="C11" s="198"/>
      <c r="D11" s="198"/>
      <c r="E11" s="201"/>
      <c r="F11" s="194"/>
      <c r="G11" s="192" t="s">
        <v>7</v>
      </c>
      <c r="H11" s="204"/>
      <c r="I11" s="204"/>
      <c r="J11" s="204"/>
      <c r="K11" s="204"/>
      <c r="L11" s="204"/>
      <c r="M11" s="205"/>
      <c r="N11" s="194"/>
      <c r="O11" s="234"/>
      <c r="P11" s="197" t="s">
        <v>7</v>
      </c>
      <c r="Q11" s="204"/>
      <c r="R11" s="204"/>
      <c r="S11" s="204"/>
      <c r="T11" s="204"/>
      <c r="U11" s="204"/>
      <c r="V11" s="205"/>
    </row>
    <row r="12" spans="1:22" ht="66.75" customHeight="1">
      <c r="A12" s="193"/>
      <c r="B12" s="193"/>
      <c r="C12" s="199"/>
      <c r="D12" s="199"/>
      <c r="E12" s="202"/>
      <c r="F12" s="193"/>
      <c r="G12" s="193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93"/>
      <c r="O12" s="235"/>
      <c r="P12" s="199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66" t="s">
        <v>46</v>
      </c>
      <c r="B14" s="167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66" t="s">
        <v>47</v>
      </c>
      <c r="B15" s="167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59" t="s">
        <v>98</v>
      </c>
      <c r="B16" s="160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66" t="s">
        <v>22</v>
      </c>
      <c r="B17" s="167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42"/>
      <c r="B18" s="139" t="s">
        <v>48</v>
      </c>
      <c r="C18" s="142">
        <v>2019</v>
      </c>
      <c r="D18" s="142">
        <v>2024</v>
      </c>
      <c r="E18" s="151" t="s">
        <v>14</v>
      </c>
      <c r="F18" s="21" t="s">
        <v>15</v>
      </c>
      <c r="G18" s="5">
        <f>G21</f>
        <v>2133795.7599999998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259358.4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43"/>
      <c r="B19" s="140"/>
      <c r="C19" s="143"/>
      <c r="D19" s="143"/>
      <c r="E19" s="152"/>
      <c r="F19" s="21" t="s">
        <v>16</v>
      </c>
      <c r="G19" s="5">
        <f>G22</f>
        <v>1492505.79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259358.4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44"/>
      <c r="B20" s="141"/>
      <c r="C20" s="144"/>
      <c r="D20" s="144"/>
      <c r="E20" s="153"/>
      <c r="F20" s="21" t="s">
        <v>17</v>
      </c>
      <c r="G20" s="5">
        <f>G23</f>
        <v>641289.97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42"/>
      <c r="B21" s="139" t="s">
        <v>49</v>
      </c>
      <c r="C21" s="142">
        <v>2019</v>
      </c>
      <c r="D21" s="142">
        <v>2024</v>
      </c>
      <c r="E21" s="151" t="s">
        <v>14</v>
      </c>
      <c r="F21" s="21" t="s">
        <v>15</v>
      </c>
      <c r="G21" s="5">
        <f>G24+G27</f>
        <v>2133795.7599999998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259358.4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43"/>
      <c r="B22" s="140"/>
      <c r="C22" s="143"/>
      <c r="D22" s="143"/>
      <c r="E22" s="152"/>
      <c r="F22" s="21" t="s">
        <v>16</v>
      </c>
      <c r="G22" s="5">
        <f>G25+G28</f>
        <v>1492505.79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259358.4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44"/>
      <c r="B23" s="141"/>
      <c r="C23" s="144"/>
      <c r="D23" s="144"/>
      <c r="E23" s="153"/>
      <c r="F23" s="21" t="s">
        <v>17</v>
      </c>
      <c r="G23" s="5">
        <f>G26+G29</f>
        <v>641289.97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42"/>
      <c r="B24" s="139" t="s">
        <v>23</v>
      </c>
      <c r="C24" s="142">
        <v>2019</v>
      </c>
      <c r="D24" s="142">
        <v>2024</v>
      </c>
      <c r="E24" s="151" t="s">
        <v>14</v>
      </c>
      <c r="F24" s="21" t="s">
        <v>15</v>
      </c>
      <c r="G24" s="5">
        <f t="shared" ref="G24:G29" si="17">H24+I24+J24+K24+L24+M24</f>
        <v>1476383.41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156240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43"/>
      <c r="B25" s="140"/>
      <c r="C25" s="143"/>
      <c r="D25" s="143"/>
      <c r="E25" s="152"/>
      <c r="F25" s="21" t="s">
        <v>16</v>
      </c>
      <c r="G25" s="5">
        <f t="shared" si="17"/>
        <v>885888.49</v>
      </c>
      <c r="H25" s="5">
        <v>54029.54</v>
      </c>
      <c r="I25" s="11">
        <v>206898.95</v>
      </c>
      <c r="J25" s="11">
        <v>156240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44"/>
      <c r="B26" s="141"/>
      <c r="C26" s="144"/>
      <c r="D26" s="144"/>
      <c r="E26" s="153"/>
      <c r="F26" s="21" t="s">
        <v>17</v>
      </c>
      <c r="G26" s="5">
        <f t="shared" si="17"/>
        <v>590494.91999999993</v>
      </c>
      <c r="H26" s="5">
        <v>292794.92</v>
      </c>
      <c r="I26" s="11">
        <v>297700</v>
      </c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42"/>
      <c r="B27" s="139" t="s">
        <v>24</v>
      </c>
      <c r="C27" s="142">
        <v>2019</v>
      </c>
      <c r="D27" s="142">
        <v>2024</v>
      </c>
      <c r="E27" s="151" t="s">
        <v>14</v>
      </c>
      <c r="F27" s="21" t="s">
        <v>15</v>
      </c>
      <c r="G27" s="5">
        <f t="shared" si="17"/>
        <v>657412.35000000009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43"/>
      <c r="B28" s="140"/>
      <c r="C28" s="143"/>
      <c r="D28" s="143"/>
      <c r="E28" s="152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44"/>
      <c r="B29" s="141"/>
      <c r="C29" s="144"/>
      <c r="D29" s="144"/>
      <c r="E29" s="153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2"/>
      <c r="B30" s="145" t="s">
        <v>18</v>
      </c>
      <c r="C30" s="148">
        <v>2019</v>
      </c>
      <c r="D30" s="148">
        <v>2024</v>
      </c>
      <c r="E30" s="163" t="s">
        <v>14</v>
      </c>
      <c r="F30" s="91" t="s">
        <v>15</v>
      </c>
      <c r="G30" s="99">
        <f>G18</f>
        <v>2133795.7599999998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259358.4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3"/>
      <c r="B31" s="146"/>
      <c r="C31" s="149"/>
      <c r="D31" s="149"/>
      <c r="E31" s="164"/>
      <c r="F31" s="91" t="s">
        <v>16</v>
      </c>
      <c r="G31" s="92">
        <f>G19</f>
        <v>1492505.79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259358.4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14"/>
      <c r="B32" s="147"/>
      <c r="C32" s="150"/>
      <c r="D32" s="150"/>
      <c r="E32" s="165"/>
      <c r="F32" s="91" t="s">
        <v>17</v>
      </c>
      <c r="G32" s="92">
        <f>G20</f>
        <v>641289.97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59" t="s">
        <v>131</v>
      </c>
      <c r="B33" s="160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66" t="s">
        <v>50</v>
      </c>
      <c r="B34" s="167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42"/>
      <c r="B35" s="139" t="s">
        <v>130</v>
      </c>
      <c r="C35" s="142">
        <v>2019</v>
      </c>
      <c r="D35" s="142">
        <v>2024</v>
      </c>
      <c r="E35" s="151" t="s">
        <v>14</v>
      </c>
      <c r="F35" s="21" t="s">
        <v>15</v>
      </c>
      <c r="G35" s="5">
        <f>G38</f>
        <v>80287055.349999994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13876587.48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43"/>
      <c r="B36" s="140"/>
      <c r="C36" s="143"/>
      <c r="D36" s="143"/>
      <c r="E36" s="152"/>
      <c r="F36" s="21" t="s">
        <v>16</v>
      </c>
      <c r="G36" s="5">
        <f>G39</f>
        <v>80287055.349999994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13876587.48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44"/>
      <c r="B37" s="141"/>
      <c r="C37" s="144"/>
      <c r="D37" s="144"/>
      <c r="E37" s="153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42"/>
      <c r="B38" s="139" t="s">
        <v>125</v>
      </c>
      <c r="C38" s="142">
        <v>2019</v>
      </c>
      <c r="D38" s="142">
        <v>2024</v>
      </c>
      <c r="E38" s="151" t="s">
        <v>14</v>
      </c>
      <c r="F38" s="21" t="s">
        <v>15</v>
      </c>
      <c r="G38" s="5">
        <f>H38+I38+J38+K38+L38+M38</f>
        <v>80287055.349999994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13876587.48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43"/>
      <c r="B39" s="140"/>
      <c r="C39" s="143"/>
      <c r="D39" s="143"/>
      <c r="E39" s="152"/>
      <c r="F39" s="21" t="s">
        <v>16</v>
      </c>
      <c r="G39" s="5">
        <f>H39+I39+J39+K39+L39+M39</f>
        <v>80287055.349999994</v>
      </c>
      <c r="H39" s="5">
        <v>12226259.82</v>
      </c>
      <c r="I39" s="5">
        <v>11962276.859999999</v>
      </c>
      <c r="J39" s="5">
        <v>13876587.48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44"/>
      <c r="B40" s="141"/>
      <c r="C40" s="144"/>
      <c r="D40" s="144"/>
      <c r="E40" s="153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42"/>
      <c r="B41" s="139" t="s">
        <v>129</v>
      </c>
      <c r="C41" s="142">
        <v>2019</v>
      </c>
      <c r="D41" s="142">
        <v>2024</v>
      </c>
      <c r="E41" s="151" t="s">
        <v>14</v>
      </c>
      <c r="F41" s="21" t="s">
        <v>15</v>
      </c>
      <c r="G41" s="5">
        <f>G44</f>
        <v>3092380.2800000003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500000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43"/>
      <c r="B42" s="140"/>
      <c r="C42" s="143"/>
      <c r="D42" s="143"/>
      <c r="E42" s="152"/>
      <c r="F42" s="21" t="s">
        <v>16</v>
      </c>
      <c r="G42" s="5">
        <f>G45</f>
        <v>3092380.2800000003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500000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44"/>
      <c r="B43" s="141"/>
      <c r="C43" s="144"/>
      <c r="D43" s="144"/>
      <c r="E43" s="153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42"/>
      <c r="B44" s="139" t="s">
        <v>51</v>
      </c>
      <c r="C44" s="142">
        <v>2019</v>
      </c>
      <c r="D44" s="142">
        <v>2024</v>
      </c>
      <c r="E44" s="151" t="s">
        <v>14</v>
      </c>
      <c r="F44" s="21" t="s">
        <v>15</v>
      </c>
      <c r="G44" s="5">
        <f>G47+G50+G53+G56+G59</f>
        <v>3092380.2800000003</v>
      </c>
      <c r="H44" s="5">
        <f>H47+H50+H53+H56</f>
        <v>725751</v>
      </c>
      <c r="I44" s="11">
        <f>I47+I50+I53+I59</f>
        <v>169029.28</v>
      </c>
      <c r="J44" s="11">
        <f t="shared" ref="G44:J46" si="48">J47+J50+J53</f>
        <v>500000</v>
      </c>
      <c r="K44" s="11">
        <f>K47+K50+K53</f>
        <v>538000</v>
      </c>
      <c r="L44" s="11">
        <f t="shared" ref="L44:M44" si="49">L47+L50+L53</f>
        <v>579800</v>
      </c>
      <c r="M44" s="11">
        <f t="shared" si="49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43"/>
      <c r="B45" s="140"/>
      <c r="C45" s="143"/>
      <c r="D45" s="143"/>
      <c r="E45" s="152"/>
      <c r="F45" s="21" t="s">
        <v>16</v>
      </c>
      <c r="G45" s="5">
        <f>G48+G51+G54+G57+G60</f>
        <v>3092380.2800000003</v>
      </c>
      <c r="H45" s="5">
        <f>H48+H51+H54+H57</f>
        <v>725751</v>
      </c>
      <c r="I45" s="11">
        <f>I48+I51+I54+I60</f>
        <v>169029.28</v>
      </c>
      <c r="J45" s="11">
        <f t="shared" si="48"/>
        <v>500000</v>
      </c>
      <c r="K45" s="11">
        <f>K48+K51+K54</f>
        <v>538000</v>
      </c>
      <c r="L45" s="11">
        <f t="shared" ref="L45:M45" si="50">L48+L51+L54</f>
        <v>579800</v>
      </c>
      <c r="M45" s="11">
        <f t="shared" si="50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44"/>
      <c r="B46" s="141"/>
      <c r="C46" s="144"/>
      <c r="D46" s="144"/>
      <c r="E46" s="153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42"/>
      <c r="B47" s="139" t="s">
        <v>25</v>
      </c>
      <c r="C47" s="142">
        <v>2019</v>
      </c>
      <c r="D47" s="142">
        <v>2024</v>
      </c>
      <c r="E47" s="151" t="s">
        <v>14</v>
      </c>
      <c r="F47" s="21" t="s">
        <v>15</v>
      </c>
      <c r="G47" s="5">
        <f>H47+I47+J47+K47+L47+M47</f>
        <v>1121900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220000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43"/>
      <c r="B48" s="140"/>
      <c r="C48" s="143"/>
      <c r="D48" s="143"/>
      <c r="E48" s="152"/>
      <c r="F48" s="21" t="s">
        <v>16</v>
      </c>
      <c r="G48" s="5">
        <f>H48+I48+J48+K48+L48+M48</f>
        <v>1121900</v>
      </c>
      <c r="H48" s="5">
        <v>127500</v>
      </c>
      <c r="I48" s="11">
        <v>0</v>
      </c>
      <c r="J48" s="11">
        <v>220000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44"/>
      <c r="B49" s="141"/>
      <c r="C49" s="144"/>
      <c r="D49" s="144"/>
      <c r="E49" s="153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42"/>
      <c r="B50" s="139" t="s">
        <v>26</v>
      </c>
      <c r="C50" s="142">
        <v>2019</v>
      </c>
      <c r="D50" s="142">
        <v>2024</v>
      </c>
      <c r="E50" s="151" t="s">
        <v>14</v>
      </c>
      <c r="F50" s="21" t="s">
        <v>15</v>
      </c>
      <c r="G50" s="5">
        <f t="shared" ref="G50" si="55">H50+I50+J50+K50+L50+M50</f>
        <v>529380.28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120000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43"/>
      <c r="B51" s="140"/>
      <c r="C51" s="143"/>
      <c r="D51" s="143"/>
      <c r="E51" s="152"/>
      <c r="F51" s="21" t="s">
        <v>16</v>
      </c>
      <c r="G51" s="5">
        <f t="shared" ref="G51:G60" si="59">H51+I51+J51+K51+L51+M51</f>
        <v>529380.28</v>
      </c>
      <c r="H51" s="5">
        <v>45051</v>
      </c>
      <c r="I51" s="5">
        <v>4329.28</v>
      </c>
      <c r="J51" s="5">
        <v>120000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44"/>
      <c r="B52" s="141"/>
      <c r="C52" s="144"/>
      <c r="D52" s="144"/>
      <c r="E52" s="153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42"/>
      <c r="B53" s="139" t="s">
        <v>27</v>
      </c>
      <c r="C53" s="142">
        <v>2019</v>
      </c>
      <c r="D53" s="142">
        <v>2024</v>
      </c>
      <c r="E53" s="151" t="s">
        <v>14</v>
      </c>
      <c r="F53" s="21" t="s">
        <v>15</v>
      </c>
      <c r="G53" s="5">
        <f t="shared" si="59"/>
        <v>1135100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160000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43"/>
      <c r="B54" s="140"/>
      <c r="C54" s="143"/>
      <c r="D54" s="143"/>
      <c r="E54" s="152"/>
      <c r="F54" s="21" t="s">
        <v>16</v>
      </c>
      <c r="G54" s="5">
        <f t="shared" si="59"/>
        <v>1135100</v>
      </c>
      <c r="H54" s="5">
        <v>254200</v>
      </c>
      <c r="I54" s="5">
        <v>157700</v>
      </c>
      <c r="J54" s="11">
        <v>160000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44"/>
      <c r="B55" s="141"/>
      <c r="C55" s="144"/>
      <c r="D55" s="144"/>
      <c r="E55" s="153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39" t="s">
        <v>121</v>
      </c>
      <c r="C56" s="142">
        <v>2019</v>
      </c>
      <c r="D56" s="142">
        <v>2019</v>
      </c>
      <c r="E56" s="151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40"/>
      <c r="C57" s="143"/>
      <c r="D57" s="143"/>
      <c r="E57" s="152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41"/>
      <c r="C58" s="144"/>
      <c r="D58" s="144"/>
      <c r="E58" s="153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39" t="s">
        <v>160</v>
      </c>
      <c r="C59" s="142">
        <v>2019</v>
      </c>
      <c r="D59" s="142">
        <v>2019</v>
      </c>
      <c r="E59" s="151" t="s">
        <v>14</v>
      </c>
      <c r="F59" s="21" t="s">
        <v>15</v>
      </c>
      <c r="G59" s="5">
        <f t="shared" si="59"/>
        <v>7000</v>
      </c>
      <c r="H59" s="5"/>
      <c r="I59" s="5">
        <f>I60+I61</f>
        <v>7000</v>
      </c>
      <c r="J59" s="11"/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40"/>
      <c r="C60" s="143"/>
      <c r="D60" s="143"/>
      <c r="E60" s="152"/>
      <c r="F60" s="21" t="s">
        <v>16</v>
      </c>
      <c r="G60" s="5">
        <f t="shared" si="59"/>
        <v>7000</v>
      </c>
      <c r="H60" s="5"/>
      <c r="I60" s="11">
        <v>7000</v>
      </c>
      <c r="J60" s="11"/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41"/>
      <c r="C61" s="144"/>
      <c r="D61" s="144"/>
      <c r="E61" s="153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12"/>
      <c r="B62" s="145" t="s">
        <v>19</v>
      </c>
      <c r="C62" s="186">
        <v>2019</v>
      </c>
      <c r="D62" s="133">
        <v>2024</v>
      </c>
      <c r="E62" s="189" t="s">
        <v>14</v>
      </c>
      <c r="F62" s="91" t="s">
        <v>15</v>
      </c>
      <c r="G62" s="99">
        <f>G35+G41</f>
        <v>83379435.629999995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14376587.48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72">
      <c r="A63" s="113"/>
      <c r="B63" s="146"/>
      <c r="C63" s="187"/>
      <c r="D63" s="134"/>
      <c r="E63" s="190"/>
      <c r="F63" s="91" t="s">
        <v>16</v>
      </c>
      <c r="G63" s="92">
        <f>G36+G42</f>
        <v>83379435.629999995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14376587.48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36">
      <c r="A64" s="114"/>
      <c r="B64" s="147"/>
      <c r="C64" s="188"/>
      <c r="D64" s="135"/>
      <c r="E64" s="191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59" t="s">
        <v>132</v>
      </c>
      <c r="B65" s="160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66" t="s">
        <v>133</v>
      </c>
      <c r="B66" s="167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42"/>
      <c r="B67" s="206" t="s">
        <v>134</v>
      </c>
      <c r="C67" s="209">
        <v>2019</v>
      </c>
      <c r="D67" s="136">
        <v>2024</v>
      </c>
      <c r="E67" s="212" t="s">
        <v>14</v>
      </c>
      <c r="F67" s="21" t="s">
        <v>15</v>
      </c>
      <c r="G67" s="5">
        <f>G70</f>
        <v>795237.26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85000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43"/>
      <c r="B68" s="207"/>
      <c r="C68" s="210"/>
      <c r="D68" s="137"/>
      <c r="E68" s="213"/>
      <c r="F68" s="21" t="s">
        <v>16</v>
      </c>
      <c r="G68" s="5">
        <f>G71</f>
        <v>795237.26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85000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44"/>
      <c r="B69" s="208"/>
      <c r="C69" s="211"/>
      <c r="D69" s="138"/>
      <c r="E69" s="214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42"/>
      <c r="B70" s="139" t="s">
        <v>52</v>
      </c>
      <c r="C70" s="142">
        <v>2019</v>
      </c>
      <c r="D70" s="75"/>
      <c r="E70" s="151" t="s">
        <v>14</v>
      </c>
      <c r="F70" s="21" t="s">
        <v>15</v>
      </c>
      <c r="G70" s="5">
        <f t="shared" ref="G70:G75" si="75">H70+I70+J70+K70+L70+M70</f>
        <v>795237.26</v>
      </c>
      <c r="H70" s="5">
        <f t="shared" si="73"/>
        <v>44237.26</v>
      </c>
      <c r="I70" s="5">
        <f t="shared" si="73"/>
        <v>411000</v>
      </c>
      <c r="J70" s="5">
        <f t="shared" si="73"/>
        <v>85000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43"/>
      <c r="B71" s="140"/>
      <c r="C71" s="143"/>
      <c r="D71" s="60"/>
      <c r="E71" s="152"/>
      <c r="F71" s="21" t="s">
        <v>16</v>
      </c>
      <c r="G71" s="5">
        <f t="shared" si="75"/>
        <v>795237.26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85000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44"/>
      <c r="B72" s="141"/>
      <c r="C72" s="144"/>
      <c r="D72" s="60">
        <v>2024</v>
      </c>
      <c r="E72" s="153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42"/>
      <c r="B73" s="139" t="s">
        <v>30</v>
      </c>
      <c r="C73" s="209">
        <v>2019</v>
      </c>
      <c r="D73" s="74"/>
      <c r="E73" s="212" t="s">
        <v>14</v>
      </c>
      <c r="F73" s="21" t="s">
        <v>15</v>
      </c>
      <c r="G73" s="5">
        <f t="shared" si="75"/>
        <v>795237.26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85000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/>
      <c r="T73" s="2"/>
      <c r="U73" s="2"/>
      <c r="V73" s="1"/>
    </row>
    <row r="74" spans="1:23" ht="75.75" customHeight="1">
      <c r="A74" s="143"/>
      <c r="B74" s="140"/>
      <c r="C74" s="210"/>
      <c r="D74" s="75"/>
      <c r="E74" s="213"/>
      <c r="F74" s="21" t="s">
        <v>16</v>
      </c>
      <c r="G74" s="5">
        <f t="shared" si="75"/>
        <v>795237.26</v>
      </c>
      <c r="H74" s="5">
        <v>44237.26</v>
      </c>
      <c r="I74" s="11">
        <v>411000</v>
      </c>
      <c r="J74" s="11">
        <v>85000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6">
      <c r="A75" s="144"/>
      <c r="B75" s="141"/>
      <c r="C75" s="211"/>
      <c r="D75" s="75">
        <v>2024</v>
      </c>
      <c r="E75" s="214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42"/>
      <c r="B76" s="206" t="s">
        <v>135</v>
      </c>
      <c r="C76" s="209">
        <v>2019</v>
      </c>
      <c r="D76" s="136">
        <v>2024</v>
      </c>
      <c r="E76" s="212" t="s">
        <v>14</v>
      </c>
      <c r="F76" s="22" t="s">
        <v>15</v>
      </c>
      <c r="G76" s="5">
        <f>G79</f>
        <v>2803922.31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50000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72">
      <c r="A77" s="143"/>
      <c r="B77" s="207"/>
      <c r="C77" s="210"/>
      <c r="D77" s="137"/>
      <c r="E77" s="213"/>
      <c r="F77" s="21" t="s">
        <v>16</v>
      </c>
      <c r="G77" s="5">
        <f>G80</f>
        <v>407973.81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50000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44"/>
      <c r="B78" s="208"/>
      <c r="C78" s="211"/>
      <c r="D78" s="138"/>
      <c r="E78" s="214"/>
      <c r="F78" s="21" t="s">
        <v>17</v>
      </c>
      <c r="G78" s="5">
        <f>G81</f>
        <v>2395948.5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42"/>
      <c r="B79" s="139" t="s">
        <v>155</v>
      </c>
      <c r="C79" s="142">
        <v>2019</v>
      </c>
      <c r="D79" s="75"/>
      <c r="E79" s="151" t="s">
        <v>14</v>
      </c>
      <c r="F79" s="22" t="s">
        <v>15</v>
      </c>
      <c r="G79" s="5">
        <f>G82+G86</f>
        <v>2803922.31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50000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43"/>
      <c r="B80" s="140"/>
      <c r="C80" s="143"/>
      <c r="D80" s="60"/>
      <c r="E80" s="152"/>
      <c r="F80" s="21" t="s">
        <v>16</v>
      </c>
      <c r="G80" s="5">
        <f>G83+G87</f>
        <v>407973.81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50000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44"/>
      <c r="B81" s="141"/>
      <c r="C81" s="144"/>
      <c r="D81" s="60">
        <v>2024</v>
      </c>
      <c r="E81" s="153"/>
      <c r="F81" s="21" t="s">
        <v>17</v>
      </c>
      <c r="G81" s="11">
        <f>G85+G88</f>
        <v>2395948.5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12"/>
      <c r="B82" s="109" t="s">
        <v>31</v>
      </c>
      <c r="C82" s="112">
        <v>2019</v>
      </c>
      <c r="D82" s="136">
        <v>2024</v>
      </c>
      <c r="E82" s="154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13"/>
      <c r="B83" s="110"/>
      <c r="C83" s="113"/>
      <c r="D83" s="137"/>
      <c r="E83" s="155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13"/>
      <c r="B84" s="110"/>
      <c r="C84" s="113"/>
      <c r="D84" s="137"/>
      <c r="E84" s="155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14"/>
      <c r="B85" s="111"/>
      <c r="C85" s="114"/>
      <c r="D85" s="138"/>
      <c r="E85" s="156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42"/>
      <c r="B86" s="109" t="s">
        <v>108</v>
      </c>
      <c r="C86" s="142">
        <v>2019</v>
      </c>
      <c r="D86" s="136">
        <v>2024</v>
      </c>
      <c r="E86" s="151" t="s">
        <v>14</v>
      </c>
      <c r="F86" s="22" t="s">
        <v>15</v>
      </c>
      <c r="G86" s="11">
        <f>H86+I86+J86+K86+L86+M86</f>
        <v>2670050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50000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43"/>
      <c r="B87" s="110"/>
      <c r="C87" s="143"/>
      <c r="D87" s="137"/>
      <c r="E87" s="152"/>
      <c r="F87" s="22" t="s">
        <v>16</v>
      </c>
      <c r="G87" s="11">
        <f t="shared" ref="G87:G88" si="94">H87+I87+J87+K87+L87+M87</f>
        <v>274101.5</v>
      </c>
      <c r="H87" s="11">
        <v>32521.5</v>
      </c>
      <c r="I87" s="11">
        <v>41580</v>
      </c>
      <c r="J87" s="11">
        <v>50000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44"/>
      <c r="B88" s="111"/>
      <c r="C88" s="144"/>
      <c r="D88" s="138"/>
      <c r="E88" s="153"/>
      <c r="F88" s="22" t="s">
        <v>17</v>
      </c>
      <c r="G88" s="11">
        <f t="shared" si="94"/>
        <v>2395948.5</v>
      </c>
      <c r="H88" s="11">
        <v>1051528.5</v>
      </c>
      <c r="I88" s="11">
        <v>1344420</v>
      </c>
      <c r="J88" s="11"/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42"/>
      <c r="B89" s="206" t="s">
        <v>136</v>
      </c>
      <c r="C89" s="142">
        <v>2019</v>
      </c>
      <c r="D89" s="136">
        <v>2024</v>
      </c>
      <c r="E89" s="151" t="s">
        <v>14</v>
      </c>
      <c r="F89" s="22" t="s">
        <v>15</v>
      </c>
      <c r="G89" s="5">
        <f>G92</f>
        <v>3237399.54</v>
      </c>
      <c r="H89" s="5">
        <f>H92</f>
        <v>203359.54</v>
      </c>
      <c r="I89" s="11">
        <f t="shared" ref="I89:J89" si="95">I92</f>
        <v>1634040</v>
      </c>
      <c r="J89" s="11">
        <f t="shared" si="95"/>
        <v>1000000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43"/>
      <c r="B90" s="207"/>
      <c r="C90" s="143"/>
      <c r="D90" s="137"/>
      <c r="E90" s="152"/>
      <c r="F90" s="21" t="s">
        <v>16</v>
      </c>
      <c r="G90" s="5">
        <f>G93</f>
        <v>2431844.13</v>
      </c>
      <c r="H90" s="5">
        <f>H93</f>
        <v>203359.54</v>
      </c>
      <c r="I90" s="11">
        <f t="shared" ref="I90:J90" si="96">I93</f>
        <v>828484.59</v>
      </c>
      <c r="J90" s="11">
        <f t="shared" si="96"/>
        <v>1000000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44"/>
      <c r="B91" s="208"/>
      <c r="C91" s="144"/>
      <c r="D91" s="138"/>
      <c r="E91" s="153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42"/>
      <c r="B92" s="139" t="s">
        <v>53</v>
      </c>
      <c r="C92" s="142">
        <v>2019</v>
      </c>
      <c r="D92" s="136">
        <v>2024</v>
      </c>
      <c r="E92" s="151" t="s">
        <v>14</v>
      </c>
      <c r="F92" s="22" t="s">
        <v>15</v>
      </c>
      <c r="G92" s="5">
        <f>H92+I92+J92+K92+L92+M92</f>
        <v>3237399.54</v>
      </c>
      <c r="H92" s="5">
        <f>H95+H98+H101</f>
        <v>203359.54</v>
      </c>
      <c r="I92" s="5">
        <f t="shared" ref="I92:M92" si="99">I95+I98+I101</f>
        <v>1634040</v>
      </c>
      <c r="J92" s="5">
        <f t="shared" si="99"/>
        <v>1000000</v>
      </c>
      <c r="K92" s="5">
        <f t="shared" si="99"/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43"/>
      <c r="B93" s="140"/>
      <c r="C93" s="143"/>
      <c r="D93" s="137"/>
      <c r="E93" s="152"/>
      <c r="F93" s="21" t="s">
        <v>16</v>
      </c>
      <c r="G93" s="5">
        <f t="shared" ref="G93:G94" si="100">H93+I93+J93+K93+L93+M93</f>
        <v>2431844.13</v>
      </c>
      <c r="H93" s="5">
        <f>H96+H99+H102</f>
        <v>203359.54</v>
      </c>
      <c r="I93" s="5">
        <f t="shared" ref="I93:M93" si="101">I96+I99+I102</f>
        <v>828484.59</v>
      </c>
      <c r="J93" s="5">
        <f t="shared" si="101"/>
        <v>1000000</v>
      </c>
      <c r="K93" s="5">
        <f t="shared" si="101"/>
        <v>400000</v>
      </c>
      <c r="L93" s="5">
        <f t="shared" si="101"/>
        <v>0</v>
      </c>
      <c r="M93" s="5">
        <f t="shared" si="101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44"/>
      <c r="B94" s="141"/>
      <c r="C94" s="144"/>
      <c r="D94" s="138"/>
      <c r="E94" s="153"/>
      <c r="F94" s="21" t="s">
        <v>17</v>
      </c>
      <c r="G94" s="5">
        <f t="shared" si="100"/>
        <v>805555.41</v>
      </c>
      <c r="H94" s="5">
        <f>H97+H100+H103</f>
        <v>0</v>
      </c>
      <c r="I94" s="5">
        <f t="shared" ref="I94:M94" si="102">I97+I100+I103</f>
        <v>805555.41</v>
      </c>
      <c r="J94" s="5">
        <f t="shared" si="102"/>
        <v>0</v>
      </c>
      <c r="K94" s="5">
        <f t="shared" si="102"/>
        <v>0</v>
      </c>
      <c r="L94" s="5">
        <f t="shared" si="102"/>
        <v>0</v>
      </c>
      <c r="M94" s="5">
        <f t="shared" si="102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39" t="s">
        <v>137</v>
      </c>
      <c r="C95" s="142">
        <v>2019</v>
      </c>
      <c r="D95" s="136">
        <v>2024</v>
      </c>
      <c r="E95" s="151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3">I96+I97</f>
        <v>449100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149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40"/>
      <c r="C96" s="143"/>
      <c r="D96" s="137"/>
      <c r="E96" s="152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6" customHeight="1">
      <c r="A97" s="77"/>
      <c r="B97" s="141"/>
      <c r="C97" s="144"/>
      <c r="D97" s="138"/>
      <c r="E97" s="153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69" customHeight="1">
      <c r="A98" s="73"/>
      <c r="B98" s="139" t="s">
        <v>138</v>
      </c>
      <c r="C98" s="142">
        <v>2019</v>
      </c>
      <c r="D98" s="136">
        <v>2024</v>
      </c>
      <c r="E98" s="151" t="s">
        <v>14</v>
      </c>
      <c r="F98" s="22" t="s">
        <v>15</v>
      </c>
      <c r="G98" s="5">
        <f>H98+I98+J98+K98+L98+M98</f>
        <v>2449940</v>
      </c>
      <c r="H98" s="5">
        <f t="shared" ref="H98:M98" si="104">H99+H100</f>
        <v>0</v>
      </c>
      <c r="I98" s="5">
        <f t="shared" si="104"/>
        <v>1049940</v>
      </c>
      <c r="J98" s="5">
        <f t="shared" si="104"/>
        <v>1000000</v>
      </c>
      <c r="K98" s="5">
        <f t="shared" si="104"/>
        <v>400000</v>
      </c>
      <c r="L98" s="5">
        <f t="shared" si="104"/>
        <v>0</v>
      </c>
      <c r="M98" s="5">
        <f t="shared" si="104"/>
        <v>0</v>
      </c>
      <c r="N98" s="81" t="s">
        <v>152</v>
      </c>
      <c r="O98" s="97" t="s">
        <v>153</v>
      </c>
      <c r="P98" s="89"/>
      <c r="Q98" s="89"/>
      <c r="R98" s="105">
        <v>1694</v>
      </c>
      <c r="S98" s="88"/>
      <c r="T98" s="88"/>
      <c r="U98" s="88"/>
      <c r="V98" s="90"/>
    </row>
    <row r="99" spans="1:23" ht="38.25" customHeight="1">
      <c r="A99" s="73"/>
      <c r="B99" s="140"/>
      <c r="C99" s="143"/>
      <c r="D99" s="137"/>
      <c r="E99" s="152"/>
      <c r="F99" s="21" t="s">
        <v>16</v>
      </c>
      <c r="G99" s="5">
        <f t="shared" ref="G99:G100" si="105">H99+I99+J99+K99+L99+M99</f>
        <v>1644384.59</v>
      </c>
      <c r="H99" s="5"/>
      <c r="I99" s="11">
        <v>244384.59</v>
      </c>
      <c r="J99" s="11">
        <v>1000000</v>
      </c>
      <c r="K99" s="11">
        <v>400000</v>
      </c>
      <c r="L99" s="11">
        <v>0</v>
      </c>
      <c r="M99" s="11">
        <v>0</v>
      </c>
      <c r="N99" s="104" t="s">
        <v>165</v>
      </c>
      <c r="O99" s="2" t="s">
        <v>59</v>
      </c>
      <c r="P99" s="40"/>
      <c r="Q99" s="40"/>
      <c r="R99" s="2">
        <v>100</v>
      </c>
      <c r="S99" s="2"/>
      <c r="T99" s="2"/>
      <c r="U99" s="2"/>
      <c r="V99" s="1"/>
    </row>
    <row r="100" spans="1:23" ht="39" customHeight="1">
      <c r="A100" s="73"/>
      <c r="B100" s="141"/>
      <c r="C100" s="144"/>
      <c r="D100" s="138"/>
      <c r="E100" s="153"/>
      <c r="F100" s="21" t="s">
        <v>17</v>
      </c>
      <c r="G100" s="5">
        <f t="shared" si="105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126.75" customHeight="1">
      <c r="A101" s="112"/>
      <c r="B101" s="139" t="s">
        <v>151</v>
      </c>
      <c r="C101" s="142">
        <v>2019</v>
      </c>
      <c r="D101" s="59"/>
      <c r="E101" s="151" t="s">
        <v>14</v>
      </c>
      <c r="F101" s="21" t="s">
        <v>15</v>
      </c>
      <c r="G101" s="5">
        <f>H101+I101+J101+K101+L101+M101</f>
        <v>338359.54000000004</v>
      </c>
      <c r="H101" s="11">
        <f t="shared" ref="H101" si="106">H102+H103</f>
        <v>203359.54</v>
      </c>
      <c r="I101" s="11">
        <f t="shared" ref="I101:J101" si="107">I102+I103</f>
        <v>135000</v>
      </c>
      <c r="J101" s="11">
        <f t="shared" si="107"/>
        <v>0</v>
      </c>
      <c r="K101" s="11">
        <f>K102+K103</f>
        <v>0</v>
      </c>
      <c r="L101" s="11"/>
      <c r="M101" s="44"/>
      <c r="N101" s="81" t="s">
        <v>83</v>
      </c>
      <c r="O101" s="2" t="s">
        <v>59</v>
      </c>
      <c r="P101" s="40"/>
      <c r="Q101" s="40">
        <v>30</v>
      </c>
      <c r="R101" s="2"/>
      <c r="S101" s="2"/>
      <c r="T101" s="2"/>
      <c r="U101" s="2"/>
      <c r="V101" s="1"/>
    </row>
    <row r="102" spans="1:23" ht="74.25" customHeight="1">
      <c r="A102" s="113"/>
      <c r="B102" s="140"/>
      <c r="C102" s="143"/>
      <c r="D102" s="60"/>
      <c r="E102" s="152"/>
      <c r="F102" s="21" t="s">
        <v>16</v>
      </c>
      <c r="G102" s="5">
        <f>H102+I102+J102+K102+L102+M102</f>
        <v>338359.54000000004</v>
      </c>
      <c r="H102" s="5">
        <v>203359.54</v>
      </c>
      <c r="I102" s="11">
        <v>135000</v>
      </c>
      <c r="J102" s="11"/>
      <c r="K102" s="11"/>
      <c r="L102" s="11"/>
      <c r="M102" s="44"/>
      <c r="O102" s="2"/>
      <c r="P102" s="40"/>
      <c r="Q102" s="40"/>
      <c r="R102" s="2"/>
      <c r="S102" s="2"/>
      <c r="T102" s="2"/>
      <c r="U102" s="2"/>
      <c r="V102" s="1"/>
    </row>
    <row r="103" spans="1:23" ht="37.5" customHeight="1">
      <c r="A103" s="114"/>
      <c r="B103" s="141"/>
      <c r="C103" s="144"/>
      <c r="D103" s="60">
        <v>2024</v>
      </c>
      <c r="E103" s="153"/>
      <c r="F103" s="21" t="s">
        <v>17</v>
      </c>
      <c r="G103" s="5">
        <f>H103+I103+J103+K103+L103+M103</f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27.75" customHeight="1">
      <c r="A104" s="142"/>
      <c r="B104" s="206" t="s">
        <v>139</v>
      </c>
      <c r="C104" s="142">
        <v>2019</v>
      </c>
      <c r="D104" s="59"/>
      <c r="E104" s="151" t="s">
        <v>14</v>
      </c>
      <c r="F104" s="22" t="s">
        <v>15</v>
      </c>
      <c r="G104" s="5">
        <f>G107</f>
        <v>14273785.719999999</v>
      </c>
      <c r="H104" s="5">
        <f t="shared" ref="H104" si="108">H107</f>
        <v>2151608.9700000002</v>
      </c>
      <c r="I104" s="11">
        <f t="shared" ref="I104:J104" si="109">I107</f>
        <v>2486807.0700000003</v>
      </c>
      <c r="J104" s="11">
        <f t="shared" si="109"/>
        <v>2259908</v>
      </c>
      <c r="K104" s="11">
        <f>K107</f>
        <v>2527634.7800000003</v>
      </c>
      <c r="L104" s="11">
        <f t="shared" ref="L104:M104" si="110">L107</f>
        <v>2423913.4499999997</v>
      </c>
      <c r="M104" s="11">
        <f t="shared" si="110"/>
        <v>2423913.4499999997</v>
      </c>
      <c r="N104" s="80"/>
      <c r="O104" s="2"/>
      <c r="P104" s="40"/>
      <c r="Q104" s="40"/>
      <c r="R104" s="2"/>
      <c r="S104" s="2"/>
      <c r="T104" s="2"/>
      <c r="U104" s="2"/>
      <c r="V104" s="1"/>
      <c r="W104" s="6"/>
    </row>
    <row r="105" spans="1:23" ht="78.75" customHeight="1">
      <c r="A105" s="143"/>
      <c r="B105" s="207"/>
      <c r="C105" s="143"/>
      <c r="D105" s="60"/>
      <c r="E105" s="152"/>
      <c r="F105" s="21" t="s">
        <v>16</v>
      </c>
      <c r="G105" s="5">
        <f>G108</f>
        <v>14273785.719999999</v>
      </c>
      <c r="H105" s="5">
        <f t="shared" ref="H105" si="111">H108</f>
        <v>2151608.9700000002</v>
      </c>
      <c r="I105" s="11">
        <f t="shared" ref="I105:J105" si="112">I108</f>
        <v>2486807.0700000003</v>
      </c>
      <c r="J105" s="11">
        <f t="shared" si="112"/>
        <v>2259908</v>
      </c>
      <c r="K105" s="11">
        <f>K108</f>
        <v>2527634.7800000003</v>
      </c>
      <c r="L105" s="11">
        <f t="shared" ref="L105:M105" si="113">L108</f>
        <v>2423913.4499999997</v>
      </c>
      <c r="M105" s="11">
        <f t="shared" si="113"/>
        <v>2423913.4499999997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40.5" customHeight="1">
      <c r="A106" s="144"/>
      <c r="B106" s="208"/>
      <c r="C106" s="144"/>
      <c r="D106" s="60">
        <v>2024</v>
      </c>
      <c r="E106" s="153"/>
      <c r="F106" s="21" t="s">
        <v>17</v>
      </c>
      <c r="G106" s="5">
        <f>G109</f>
        <v>0</v>
      </c>
      <c r="H106" s="5">
        <f t="shared" ref="H106" si="114">H109</f>
        <v>0</v>
      </c>
      <c r="I106" s="11">
        <f t="shared" ref="I106:J106" si="115">I109</f>
        <v>0</v>
      </c>
      <c r="J106" s="11">
        <f t="shared" si="115"/>
        <v>0</v>
      </c>
      <c r="K106" s="11">
        <f>K109</f>
        <v>0</v>
      </c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38.25" customHeight="1">
      <c r="A107" s="142"/>
      <c r="B107" s="139" t="s">
        <v>54</v>
      </c>
      <c r="C107" s="142">
        <v>2019</v>
      </c>
      <c r="D107" s="59"/>
      <c r="E107" s="151" t="s">
        <v>14</v>
      </c>
      <c r="F107" s="22" t="s">
        <v>15</v>
      </c>
      <c r="G107" s="5">
        <f t="shared" ref="G107:G127" si="116">H107+I107+J107+K107+L107+M107</f>
        <v>14273785.719999999</v>
      </c>
      <c r="H107" s="11">
        <f>H110+H113+H116+H119+H122</f>
        <v>2151608.9700000002</v>
      </c>
      <c r="I107" s="11">
        <f>I110+I113+I116+I119+I122+I140</f>
        <v>2486807.0700000003</v>
      </c>
      <c r="J107" s="11">
        <f t="shared" ref="J107:L107" si="117">J110+J113+J116+J119+J122</f>
        <v>2259908</v>
      </c>
      <c r="K107" s="11">
        <f t="shared" si="117"/>
        <v>2527634.7800000003</v>
      </c>
      <c r="L107" s="11">
        <f t="shared" si="117"/>
        <v>2423913.4499999997</v>
      </c>
      <c r="M107" s="11">
        <f>M110+M113+M116+M119+M122</f>
        <v>2423913.4499999997</v>
      </c>
      <c r="N107" s="80"/>
      <c r="O107" s="2"/>
      <c r="P107" s="40"/>
      <c r="Q107" s="40"/>
      <c r="R107" s="2"/>
      <c r="S107" s="2"/>
      <c r="T107" s="2"/>
      <c r="U107" s="2"/>
      <c r="V107" s="1"/>
    </row>
    <row r="108" spans="1:23" ht="72">
      <c r="A108" s="143"/>
      <c r="B108" s="140"/>
      <c r="C108" s="143"/>
      <c r="D108" s="60"/>
      <c r="E108" s="152"/>
      <c r="F108" s="21" t="s">
        <v>16</v>
      </c>
      <c r="G108" s="5">
        <f t="shared" si="116"/>
        <v>14273785.719999999</v>
      </c>
      <c r="H108" s="11">
        <f>H111+H114+H117+H120+H123</f>
        <v>2151608.9700000002</v>
      </c>
      <c r="I108" s="11">
        <f>I111+I114+I117+I120+I123+I138</f>
        <v>2486807.0700000003</v>
      </c>
      <c r="J108" s="11">
        <f t="shared" ref="J108:M108" si="118">J111+J114+J117+J120+J123</f>
        <v>2259908</v>
      </c>
      <c r="K108" s="11">
        <f t="shared" si="118"/>
        <v>2527634.7800000003</v>
      </c>
      <c r="L108" s="11">
        <f t="shared" si="118"/>
        <v>2423913.4499999997</v>
      </c>
      <c r="M108" s="11">
        <f t="shared" si="118"/>
        <v>2423913.4499999997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44"/>
      <c r="B109" s="141"/>
      <c r="C109" s="144"/>
      <c r="D109" s="60">
        <v>2024</v>
      </c>
      <c r="E109" s="153"/>
      <c r="F109" s="21" t="s">
        <v>17</v>
      </c>
      <c r="G109" s="5">
        <f t="shared" si="116"/>
        <v>0</v>
      </c>
      <c r="H109" s="5">
        <f>H112+H115+H118+H121+H124</f>
        <v>0</v>
      </c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57.75" customHeight="1">
      <c r="A110" s="142"/>
      <c r="B110" s="139" t="s">
        <v>32</v>
      </c>
      <c r="C110" s="142">
        <v>2019</v>
      </c>
      <c r="D110" s="136">
        <v>2024</v>
      </c>
      <c r="E110" s="151" t="s">
        <v>14</v>
      </c>
      <c r="F110" s="21" t="s">
        <v>15</v>
      </c>
      <c r="G110" s="5">
        <f t="shared" si="116"/>
        <v>10847623.09</v>
      </c>
      <c r="H110" s="5">
        <f t="shared" ref="H110" si="119">H111+H112</f>
        <v>1355492.55</v>
      </c>
      <c r="I110" s="11">
        <f t="shared" ref="I110:J110" si="120">I111+I112</f>
        <v>1813896.46</v>
      </c>
      <c r="J110" s="11">
        <f t="shared" si="120"/>
        <v>1716908</v>
      </c>
      <c r="K110" s="11">
        <f>K111+K112</f>
        <v>1942220.78</v>
      </c>
      <c r="L110" s="11">
        <f t="shared" ref="L110:M110" si="121">L111+L112</f>
        <v>2009552.65</v>
      </c>
      <c r="M110" s="11">
        <f t="shared" si="121"/>
        <v>2009552.65</v>
      </c>
      <c r="N110" s="81" t="s">
        <v>70</v>
      </c>
      <c r="O110" s="2" t="s">
        <v>59</v>
      </c>
      <c r="P110" s="40"/>
      <c r="Q110" s="40">
        <v>95</v>
      </c>
      <c r="R110" s="20">
        <v>100</v>
      </c>
      <c r="S110" s="20">
        <v>100</v>
      </c>
      <c r="T110" s="20">
        <v>100</v>
      </c>
      <c r="U110" s="20">
        <v>100</v>
      </c>
      <c r="V110" s="20">
        <v>100</v>
      </c>
      <c r="W110" s="6"/>
    </row>
    <row r="111" spans="1:23" ht="72">
      <c r="A111" s="143"/>
      <c r="B111" s="140"/>
      <c r="C111" s="143"/>
      <c r="D111" s="137"/>
      <c r="E111" s="152"/>
      <c r="F111" s="21" t="s">
        <v>16</v>
      </c>
      <c r="G111" s="5">
        <f t="shared" si="116"/>
        <v>10847623.09</v>
      </c>
      <c r="H111" s="5">
        <v>1355492.55</v>
      </c>
      <c r="I111" s="5">
        <v>1813896.46</v>
      </c>
      <c r="J111" s="5">
        <v>1716908</v>
      </c>
      <c r="K111" s="11">
        <v>1942220.78</v>
      </c>
      <c r="L111" s="11">
        <v>2009552.65</v>
      </c>
      <c r="M111" s="11">
        <v>2009552.65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44"/>
      <c r="B112" s="141"/>
      <c r="C112" s="144"/>
      <c r="D112" s="138"/>
      <c r="E112" s="153"/>
      <c r="F112" s="21" t="s">
        <v>17</v>
      </c>
      <c r="G112" s="5">
        <f t="shared" si="116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38.25" customHeight="1">
      <c r="A113" s="142"/>
      <c r="B113" s="139" t="s">
        <v>33</v>
      </c>
      <c r="C113" s="142">
        <v>2019</v>
      </c>
      <c r="D113" s="136">
        <v>2024</v>
      </c>
      <c r="E113" s="151" t="s">
        <v>14</v>
      </c>
      <c r="F113" s="21" t="s">
        <v>15</v>
      </c>
      <c r="G113" s="5">
        <f t="shared" si="116"/>
        <v>417632</v>
      </c>
      <c r="H113" s="5">
        <f t="shared" ref="H113:J113" si="122">H114+H115</f>
        <v>63860</v>
      </c>
      <c r="I113" s="5">
        <f t="shared" si="122"/>
        <v>66772</v>
      </c>
      <c r="J113" s="5">
        <f t="shared" si="122"/>
        <v>70000</v>
      </c>
      <c r="K113" s="5">
        <f>K114+K115</f>
        <v>70000</v>
      </c>
      <c r="L113" s="5">
        <f t="shared" ref="L113:M113" si="123">L114+L115</f>
        <v>73500</v>
      </c>
      <c r="M113" s="5">
        <f t="shared" si="123"/>
        <v>73500</v>
      </c>
      <c r="N113" s="81" t="s">
        <v>71</v>
      </c>
      <c r="O113" s="40" t="s">
        <v>62</v>
      </c>
      <c r="P113" s="40"/>
      <c r="Q113" s="40">
        <v>3000</v>
      </c>
      <c r="R113" s="40">
        <v>2912</v>
      </c>
      <c r="S113" s="40">
        <v>3000</v>
      </c>
      <c r="T113" s="40">
        <v>3000</v>
      </c>
      <c r="U113" s="40">
        <v>3000</v>
      </c>
      <c r="V113" s="40">
        <v>3000</v>
      </c>
      <c r="W113" s="6"/>
    </row>
    <row r="114" spans="1:23" ht="72">
      <c r="A114" s="143"/>
      <c r="B114" s="140"/>
      <c r="C114" s="143"/>
      <c r="D114" s="137"/>
      <c r="E114" s="152"/>
      <c r="F114" s="21" t="s">
        <v>16</v>
      </c>
      <c r="G114" s="5">
        <f t="shared" si="116"/>
        <v>417632</v>
      </c>
      <c r="H114" s="5">
        <v>63860</v>
      </c>
      <c r="I114" s="11">
        <v>66772</v>
      </c>
      <c r="J114" s="11">
        <v>70000</v>
      </c>
      <c r="K114" s="11">
        <v>70000</v>
      </c>
      <c r="L114" s="11">
        <v>73500</v>
      </c>
      <c r="M114" s="11">
        <v>73500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6">
      <c r="A115" s="144"/>
      <c r="B115" s="141"/>
      <c r="C115" s="144"/>
      <c r="D115" s="138"/>
      <c r="E115" s="153"/>
      <c r="F115" s="21" t="s">
        <v>17</v>
      </c>
      <c r="G115" s="5">
        <f t="shared" si="116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57.75" customHeight="1">
      <c r="A116" s="142"/>
      <c r="B116" s="139" t="s">
        <v>34</v>
      </c>
      <c r="C116" s="142">
        <v>2019</v>
      </c>
      <c r="D116" s="136">
        <v>2024</v>
      </c>
      <c r="E116" s="151" t="s">
        <v>14</v>
      </c>
      <c r="F116" s="21" t="s">
        <v>15</v>
      </c>
      <c r="G116" s="5">
        <f t="shared" si="116"/>
        <v>117316.40000000001</v>
      </c>
      <c r="H116" s="5">
        <f t="shared" ref="H116" si="124">H117+H118</f>
        <v>0</v>
      </c>
      <c r="I116" s="11">
        <f t="shared" ref="I116:J116" si="125">I117+I118</f>
        <v>20642.8</v>
      </c>
      <c r="J116" s="11">
        <f t="shared" si="125"/>
        <v>23000</v>
      </c>
      <c r="K116" s="11">
        <f>K117+K118</f>
        <v>23920</v>
      </c>
      <c r="L116" s="11">
        <f t="shared" ref="L116:M116" si="126">L117+L118</f>
        <v>24876.799999999999</v>
      </c>
      <c r="M116" s="11">
        <f t="shared" si="126"/>
        <v>24876.799999999999</v>
      </c>
      <c r="N116" s="81" t="s">
        <v>72</v>
      </c>
      <c r="O116" s="40" t="s">
        <v>59</v>
      </c>
      <c r="P116" s="40"/>
      <c r="Q116" s="40"/>
      <c r="R116" s="40">
        <v>100</v>
      </c>
      <c r="S116" s="40">
        <v>100</v>
      </c>
      <c r="T116" s="40">
        <v>100</v>
      </c>
      <c r="U116" s="40">
        <v>100</v>
      </c>
      <c r="V116" s="40">
        <v>100</v>
      </c>
      <c r="W116" s="6"/>
    </row>
    <row r="117" spans="1:23" ht="63" customHeight="1">
      <c r="A117" s="143"/>
      <c r="B117" s="140"/>
      <c r="C117" s="143"/>
      <c r="D117" s="137"/>
      <c r="E117" s="152"/>
      <c r="F117" s="21" t="s">
        <v>16</v>
      </c>
      <c r="G117" s="5">
        <f t="shared" si="116"/>
        <v>117316.40000000001</v>
      </c>
      <c r="H117" s="5">
        <v>0</v>
      </c>
      <c r="I117" s="11">
        <v>20642.8</v>
      </c>
      <c r="J117" s="11">
        <v>23000</v>
      </c>
      <c r="K117" s="11">
        <v>23920</v>
      </c>
      <c r="L117" s="11">
        <v>24876.799999999999</v>
      </c>
      <c r="M117" s="11">
        <v>24876.799999999999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39" customHeight="1">
      <c r="A118" s="144"/>
      <c r="B118" s="141"/>
      <c r="C118" s="144"/>
      <c r="D118" s="138"/>
      <c r="E118" s="153"/>
      <c r="F118" s="21" t="s">
        <v>17</v>
      </c>
      <c r="G118" s="5">
        <f t="shared" si="116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75" customHeight="1">
      <c r="A119" s="142"/>
      <c r="B119" s="139" t="s">
        <v>35</v>
      </c>
      <c r="C119" s="142">
        <v>2019</v>
      </c>
      <c r="D119" s="136">
        <v>2024</v>
      </c>
      <c r="E119" s="151" t="s">
        <v>14</v>
      </c>
      <c r="F119" s="21" t="s">
        <v>15</v>
      </c>
      <c r="G119" s="5">
        <f t="shared" si="116"/>
        <v>0</v>
      </c>
      <c r="H119" s="11">
        <f t="shared" ref="H119:J119" si="127">H120+H121</f>
        <v>0</v>
      </c>
      <c r="I119" s="11">
        <f t="shared" si="127"/>
        <v>0</v>
      </c>
      <c r="J119" s="11">
        <f t="shared" si="127"/>
        <v>0</v>
      </c>
      <c r="K119" s="11">
        <f>K120+K121</f>
        <v>0</v>
      </c>
      <c r="L119" s="11">
        <f t="shared" ref="L119:M119" si="128">L120+L121</f>
        <v>0</v>
      </c>
      <c r="M119" s="11">
        <f t="shared" si="128"/>
        <v>0</v>
      </c>
      <c r="N119" s="81" t="s">
        <v>73</v>
      </c>
      <c r="O119" s="40" t="s">
        <v>59</v>
      </c>
      <c r="P119" s="40"/>
      <c r="Q119" s="40"/>
      <c r="R119" s="40"/>
      <c r="S119" s="40"/>
      <c r="T119" s="40"/>
      <c r="U119" s="40"/>
      <c r="V119" s="1"/>
      <c r="W119" s="6"/>
    </row>
    <row r="120" spans="1:23" ht="63.75" customHeight="1">
      <c r="A120" s="143"/>
      <c r="B120" s="140"/>
      <c r="C120" s="143"/>
      <c r="D120" s="137"/>
      <c r="E120" s="152"/>
      <c r="F120" s="21" t="s">
        <v>16</v>
      </c>
      <c r="G120" s="5">
        <f t="shared" si="116"/>
        <v>0</v>
      </c>
      <c r="H120" s="5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42.75" customHeight="1">
      <c r="A121" s="144"/>
      <c r="B121" s="141"/>
      <c r="C121" s="144"/>
      <c r="D121" s="138"/>
      <c r="E121" s="153"/>
      <c r="F121" s="21" t="s">
        <v>17</v>
      </c>
      <c r="G121" s="5">
        <f t="shared" si="116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48" customHeight="1">
      <c r="A122" s="23"/>
      <c r="B122" s="179" t="s">
        <v>41</v>
      </c>
      <c r="C122" s="142">
        <v>2019</v>
      </c>
      <c r="D122" s="136">
        <v>2024</v>
      </c>
      <c r="E122" s="151" t="s">
        <v>14</v>
      </c>
      <c r="F122" s="21" t="s">
        <v>15</v>
      </c>
      <c r="G122" s="5">
        <f t="shared" si="116"/>
        <v>2884914.23</v>
      </c>
      <c r="H122" s="11">
        <f>H123</f>
        <v>732256.42</v>
      </c>
      <c r="I122" s="11">
        <f t="shared" ref="I122:J122" si="129">I123</f>
        <v>579195.81000000006</v>
      </c>
      <c r="J122" s="11">
        <f t="shared" si="129"/>
        <v>450000</v>
      </c>
      <c r="K122" s="11">
        <f>K123</f>
        <v>491494</v>
      </c>
      <c r="L122" s="11">
        <f t="shared" ref="L122:M122" si="130">L123</f>
        <v>315984</v>
      </c>
      <c r="M122" s="11">
        <f t="shared" si="130"/>
        <v>315984</v>
      </c>
      <c r="N122" s="81" t="s">
        <v>74</v>
      </c>
      <c r="O122" s="40" t="s">
        <v>59</v>
      </c>
      <c r="P122" s="40"/>
      <c r="Q122" s="40">
        <v>100</v>
      </c>
      <c r="R122" s="40">
        <v>100</v>
      </c>
      <c r="S122" s="40">
        <v>100</v>
      </c>
      <c r="T122" s="40">
        <v>100</v>
      </c>
      <c r="U122" s="40"/>
      <c r="V122" s="1"/>
    </row>
    <row r="123" spans="1:23" ht="63" customHeight="1">
      <c r="A123" s="23"/>
      <c r="B123" s="180"/>
      <c r="C123" s="143"/>
      <c r="D123" s="137"/>
      <c r="E123" s="152"/>
      <c r="F123" s="21" t="s">
        <v>16</v>
      </c>
      <c r="G123" s="5">
        <f t="shared" si="116"/>
        <v>2884914.23</v>
      </c>
      <c r="H123" s="5">
        <v>732256.42</v>
      </c>
      <c r="I123" s="5">
        <v>579195.81000000006</v>
      </c>
      <c r="J123" s="5">
        <v>450000</v>
      </c>
      <c r="K123" s="11">
        <v>491494</v>
      </c>
      <c r="L123" s="5">
        <v>315984</v>
      </c>
      <c r="M123" s="5">
        <v>315984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37.5" customHeight="1">
      <c r="A124" s="23"/>
      <c r="B124" s="181"/>
      <c r="C124" s="144"/>
      <c r="D124" s="138"/>
      <c r="E124" s="153"/>
      <c r="F124" s="21" t="s">
        <v>17</v>
      </c>
      <c r="G124" s="5">
        <f t="shared" si="116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s="13" customFormat="1" ht="27" customHeight="1">
      <c r="A125" s="61"/>
      <c r="B125" s="174" t="s">
        <v>140</v>
      </c>
      <c r="C125" s="112">
        <v>2019</v>
      </c>
      <c r="D125" s="136">
        <v>2024</v>
      </c>
      <c r="E125" s="154" t="s">
        <v>14</v>
      </c>
      <c r="F125" s="22" t="s">
        <v>15</v>
      </c>
      <c r="G125" s="11">
        <f t="shared" si="116"/>
        <v>2829313.89</v>
      </c>
      <c r="H125" s="11">
        <f>H126+H127</f>
        <v>1113340.28</v>
      </c>
      <c r="I125" s="11">
        <f t="shared" ref="I125:J125" si="131">I126+I127</f>
        <v>1008973.61</v>
      </c>
      <c r="J125" s="11">
        <f t="shared" si="131"/>
        <v>707000</v>
      </c>
      <c r="K125" s="11">
        <f>K126+K127</f>
        <v>0</v>
      </c>
      <c r="L125" s="11">
        <f t="shared" ref="L125:M125" si="132">L126+L127</f>
        <v>0</v>
      </c>
      <c r="M125" s="11">
        <f t="shared" si="132"/>
        <v>0</v>
      </c>
      <c r="N125" s="83"/>
      <c r="O125" s="10"/>
      <c r="P125" s="42"/>
      <c r="Q125" s="42"/>
      <c r="R125" s="10"/>
      <c r="S125" s="10"/>
      <c r="T125" s="10"/>
      <c r="U125" s="10"/>
      <c r="V125" s="44"/>
    </row>
    <row r="126" spans="1:23" s="13" customFormat="1" ht="75" customHeight="1">
      <c r="A126" s="61"/>
      <c r="B126" s="175"/>
      <c r="C126" s="113"/>
      <c r="D126" s="137"/>
      <c r="E126" s="155"/>
      <c r="F126" s="22" t="s">
        <v>16</v>
      </c>
      <c r="G126" s="11">
        <f t="shared" si="116"/>
        <v>1439433.8900000001</v>
      </c>
      <c r="H126" s="11">
        <f>H129</f>
        <v>113340.28</v>
      </c>
      <c r="I126" s="11">
        <f t="shared" ref="I126:J126" si="133">I129</f>
        <v>619093.61</v>
      </c>
      <c r="J126" s="11">
        <f t="shared" si="133"/>
        <v>707000</v>
      </c>
      <c r="K126" s="11">
        <f>K129</f>
        <v>0</v>
      </c>
      <c r="L126" s="11">
        <f t="shared" ref="L126:M126" si="134">L129</f>
        <v>0</v>
      </c>
      <c r="M126" s="11">
        <f t="shared" si="134"/>
        <v>0</v>
      </c>
      <c r="N126" s="44"/>
      <c r="O126" s="44"/>
      <c r="P126" s="44"/>
      <c r="Q126" s="44"/>
      <c r="R126" s="44"/>
      <c r="S126" s="10"/>
      <c r="T126" s="10"/>
      <c r="U126" s="10"/>
      <c r="V126" s="44"/>
    </row>
    <row r="127" spans="1:23" s="13" customFormat="1" ht="36.75" customHeight="1">
      <c r="A127" s="61"/>
      <c r="B127" s="176"/>
      <c r="C127" s="114"/>
      <c r="D127" s="138"/>
      <c r="E127" s="156"/>
      <c r="F127" s="22" t="s">
        <v>17</v>
      </c>
      <c r="G127" s="11">
        <f t="shared" si="116"/>
        <v>1389880</v>
      </c>
      <c r="H127" s="11">
        <f>H130</f>
        <v>1000000</v>
      </c>
      <c r="I127" s="11">
        <f t="shared" ref="I127:J127" si="135">I130</f>
        <v>389880</v>
      </c>
      <c r="J127" s="11">
        <f t="shared" si="135"/>
        <v>0</v>
      </c>
      <c r="K127" s="11">
        <f>K130</f>
        <v>0</v>
      </c>
      <c r="L127" s="11"/>
      <c r="M127" s="44"/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93" customHeight="1">
      <c r="A128" s="65"/>
      <c r="B128" s="121" t="s">
        <v>141</v>
      </c>
      <c r="C128" s="112">
        <v>2019</v>
      </c>
      <c r="D128" s="136">
        <v>2024</v>
      </c>
      <c r="E128" s="154" t="s">
        <v>14</v>
      </c>
      <c r="F128" s="22" t="s">
        <v>15</v>
      </c>
      <c r="G128" s="11">
        <f>H128+I128+J128</f>
        <v>2829313.89</v>
      </c>
      <c r="H128" s="11">
        <f>H129+H130</f>
        <v>1113340.28</v>
      </c>
      <c r="I128" s="11">
        <f t="shared" ref="I128:J128" si="136">I129+I130</f>
        <v>1008973.61</v>
      </c>
      <c r="J128" s="11">
        <f t="shared" si="136"/>
        <v>707000</v>
      </c>
      <c r="K128" s="11">
        <f>K129+K130</f>
        <v>0</v>
      </c>
      <c r="L128" s="11">
        <f t="shared" ref="L128:M128" si="137">L129+L130</f>
        <v>0</v>
      </c>
      <c r="M128" s="11">
        <f t="shared" si="137"/>
        <v>0</v>
      </c>
      <c r="N128" s="83" t="s">
        <v>157</v>
      </c>
      <c r="O128" s="10" t="s">
        <v>59</v>
      </c>
      <c r="P128" s="42">
        <v>100</v>
      </c>
      <c r="Q128" s="42">
        <v>100</v>
      </c>
      <c r="R128" s="42">
        <v>100</v>
      </c>
      <c r="S128" s="10"/>
      <c r="T128" s="10"/>
      <c r="U128" s="10"/>
      <c r="V128" s="44"/>
    </row>
    <row r="129" spans="1:22" s="13" customFormat="1" ht="83.25" customHeight="1">
      <c r="A129" s="65"/>
      <c r="B129" s="122"/>
      <c r="C129" s="113"/>
      <c r="D129" s="137"/>
      <c r="E129" s="155"/>
      <c r="F129" s="22" t="s">
        <v>16</v>
      </c>
      <c r="G129" s="11">
        <f>H129+I129+J129</f>
        <v>1439433.8900000001</v>
      </c>
      <c r="H129" s="11">
        <f>H132</f>
        <v>113340.28</v>
      </c>
      <c r="I129" s="11">
        <f>I132+I135</f>
        <v>619093.61</v>
      </c>
      <c r="J129" s="11">
        <f t="shared" ref="J129" si="138">J132</f>
        <v>707000</v>
      </c>
      <c r="K129" s="11">
        <f>K132</f>
        <v>0</v>
      </c>
      <c r="L129" s="11">
        <f t="shared" ref="L129:M129" si="139">L132</f>
        <v>0</v>
      </c>
      <c r="M129" s="11">
        <f t="shared" si="139"/>
        <v>0</v>
      </c>
      <c r="N129" s="83" t="s">
        <v>158</v>
      </c>
      <c r="O129" s="10" t="s">
        <v>159</v>
      </c>
      <c r="P129" s="42">
        <v>17</v>
      </c>
      <c r="Q129" s="42">
        <v>8</v>
      </c>
      <c r="R129" s="10">
        <v>9</v>
      </c>
      <c r="S129" s="10"/>
      <c r="T129" s="10"/>
      <c r="U129" s="10"/>
      <c r="V129" s="44"/>
    </row>
    <row r="130" spans="1:22" s="13" customFormat="1" ht="36.75" customHeight="1">
      <c r="A130" s="65"/>
      <c r="B130" s="123"/>
      <c r="C130" s="114"/>
      <c r="D130" s="138"/>
      <c r="E130" s="156"/>
      <c r="F130" s="22" t="s">
        <v>17</v>
      </c>
      <c r="G130" s="11">
        <f>H130+I130+J130</f>
        <v>1389880</v>
      </c>
      <c r="H130" s="11">
        <f>H133</f>
        <v>1000000</v>
      </c>
      <c r="I130" s="11">
        <f>I133+I136</f>
        <v>389880</v>
      </c>
      <c r="J130" s="11">
        <f t="shared" ref="J130" si="140">J133</f>
        <v>0</v>
      </c>
      <c r="K130" s="11">
        <f>K133</f>
        <v>0</v>
      </c>
      <c r="L130" s="11">
        <f t="shared" ref="L130:M130" si="141">L133</f>
        <v>0</v>
      </c>
      <c r="M130" s="11">
        <f t="shared" si="141"/>
        <v>0</v>
      </c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2" s="13" customFormat="1" ht="29.25" customHeight="1">
      <c r="A131" s="61"/>
      <c r="B131" s="109" t="s">
        <v>120</v>
      </c>
      <c r="C131" s="112">
        <v>2019</v>
      </c>
      <c r="D131" s="171">
        <v>2024</v>
      </c>
      <c r="E131" s="154" t="s">
        <v>14</v>
      </c>
      <c r="F131" s="22" t="s">
        <v>15</v>
      </c>
      <c r="G131" s="11">
        <f t="shared" ref="G131:G149" si="142">H131+I131+J131+K131+L131+M131</f>
        <v>2418913.89</v>
      </c>
      <c r="H131" s="11">
        <f>H132+H133</f>
        <v>1113340.28</v>
      </c>
      <c r="I131" s="11">
        <f>I132+I133</f>
        <v>598573.61</v>
      </c>
      <c r="J131" s="11">
        <f>J132+J133</f>
        <v>707000</v>
      </c>
      <c r="K131" s="11">
        <f>K132+K133</f>
        <v>0</v>
      </c>
      <c r="L131" s="11">
        <f t="shared" ref="L131:M131" si="143">L132+L133</f>
        <v>0</v>
      </c>
      <c r="M131" s="11">
        <f t="shared" si="143"/>
        <v>0</v>
      </c>
      <c r="N131" s="82"/>
      <c r="O131" s="10"/>
      <c r="P131" s="42"/>
      <c r="Q131" s="42"/>
      <c r="R131" s="10"/>
      <c r="S131" s="10"/>
      <c r="T131" s="10"/>
      <c r="U131" s="10"/>
      <c r="V131" s="44"/>
    </row>
    <row r="132" spans="1:22" s="13" customFormat="1" ht="64.5" customHeight="1">
      <c r="A132" s="61"/>
      <c r="B132" s="110"/>
      <c r="C132" s="113"/>
      <c r="D132" s="172"/>
      <c r="E132" s="155"/>
      <c r="F132" s="22" t="s">
        <v>16</v>
      </c>
      <c r="G132" s="11">
        <f t="shared" si="142"/>
        <v>1418913.8900000001</v>
      </c>
      <c r="H132" s="14">
        <v>113340.28</v>
      </c>
      <c r="I132" s="11">
        <v>598573.61</v>
      </c>
      <c r="J132" s="11">
        <v>707000</v>
      </c>
      <c r="K132" s="11">
        <v>0</v>
      </c>
      <c r="L132" s="11">
        <v>0</v>
      </c>
      <c r="M132" s="11">
        <v>0</v>
      </c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2" s="13" customFormat="1" ht="39" customHeight="1">
      <c r="A133" s="61"/>
      <c r="B133" s="111"/>
      <c r="C133" s="114"/>
      <c r="D133" s="173"/>
      <c r="E133" s="156"/>
      <c r="F133" s="22" t="s">
        <v>17</v>
      </c>
      <c r="G133" s="11">
        <f t="shared" si="142"/>
        <v>1000000</v>
      </c>
      <c r="H133" s="11">
        <v>1000000</v>
      </c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2" s="13" customFormat="1" ht="56.25" customHeight="1">
      <c r="A134" s="100"/>
      <c r="B134" s="109" t="s">
        <v>156</v>
      </c>
      <c r="C134" s="112">
        <v>2019</v>
      </c>
      <c r="D134" s="171">
        <v>2024</v>
      </c>
      <c r="E134" s="154" t="s">
        <v>14</v>
      </c>
      <c r="F134" s="22" t="s">
        <v>15</v>
      </c>
      <c r="G134" s="11">
        <f t="shared" si="142"/>
        <v>410400</v>
      </c>
      <c r="H134" s="11"/>
      <c r="I134" s="11">
        <f>I135+I136</f>
        <v>410400</v>
      </c>
      <c r="J134" s="11"/>
      <c r="K134" s="11"/>
      <c r="L134" s="11"/>
      <c r="M134" s="44"/>
      <c r="N134" s="83" t="s">
        <v>168</v>
      </c>
      <c r="O134" s="10" t="s">
        <v>169</v>
      </c>
      <c r="P134" s="42">
        <v>45</v>
      </c>
      <c r="Q134" s="42"/>
      <c r="R134" s="10">
        <v>45</v>
      </c>
      <c r="S134" s="10"/>
      <c r="T134" s="10"/>
      <c r="U134" s="10"/>
      <c r="V134" s="44"/>
    </row>
    <row r="135" spans="1:22" s="13" customFormat="1" ht="35.25" customHeight="1">
      <c r="A135" s="100"/>
      <c r="B135" s="110"/>
      <c r="C135" s="113"/>
      <c r="D135" s="172"/>
      <c r="E135" s="155"/>
      <c r="F135" s="22" t="s">
        <v>16</v>
      </c>
      <c r="G135" s="11">
        <f t="shared" si="142"/>
        <v>20520</v>
      </c>
      <c r="H135" s="11"/>
      <c r="I135" s="11">
        <v>20520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2" s="13" customFormat="1" ht="36" customHeight="1">
      <c r="A136" s="100"/>
      <c r="B136" s="111"/>
      <c r="C136" s="114"/>
      <c r="D136" s="173"/>
      <c r="E136" s="156"/>
      <c r="F136" s="22" t="s">
        <v>17</v>
      </c>
      <c r="G136" s="11">
        <f t="shared" si="142"/>
        <v>389880</v>
      </c>
      <c r="H136" s="11"/>
      <c r="I136" s="11">
        <v>389880</v>
      </c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2" s="13" customFormat="1" ht="24.75" customHeight="1">
      <c r="A137" s="71"/>
      <c r="B137" s="174" t="s">
        <v>142</v>
      </c>
      <c r="C137" s="171">
        <v>2019</v>
      </c>
      <c r="D137" s="171">
        <v>2024</v>
      </c>
      <c r="E137" s="154" t="s">
        <v>14</v>
      </c>
      <c r="F137" s="22" t="s">
        <v>15</v>
      </c>
      <c r="G137" s="11">
        <f t="shared" si="142"/>
        <v>6300</v>
      </c>
      <c r="H137" s="11"/>
      <c r="I137" s="11">
        <f>I138+I139</f>
        <v>6300</v>
      </c>
      <c r="J137" s="11"/>
      <c r="K137" s="11"/>
      <c r="L137" s="11"/>
      <c r="M137" s="44"/>
      <c r="N137" s="44"/>
      <c r="O137" s="44"/>
      <c r="P137" s="42"/>
      <c r="Q137" s="42"/>
      <c r="R137" s="10"/>
      <c r="S137" s="10"/>
      <c r="T137" s="10"/>
      <c r="U137" s="10"/>
      <c r="V137" s="44"/>
    </row>
    <row r="138" spans="1:22" s="13" customFormat="1" ht="60.75" customHeight="1">
      <c r="A138" s="71"/>
      <c r="B138" s="175"/>
      <c r="C138" s="172"/>
      <c r="D138" s="172"/>
      <c r="E138" s="155"/>
      <c r="F138" s="22" t="s">
        <v>16</v>
      </c>
      <c r="G138" s="11">
        <f t="shared" si="142"/>
        <v>6300</v>
      </c>
      <c r="H138" s="11"/>
      <c r="I138" s="11">
        <f>I141</f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2" s="13" customFormat="1" ht="36.75" customHeight="1">
      <c r="A139" s="71"/>
      <c r="B139" s="176"/>
      <c r="C139" s="173"/>
      <c r="D139" s="173"/>
      <c r="E139" s="156"/>
      <c r="F139" s="22" t="s">
        <v>17</v>
      </c>
      <c r="G139" s="11">
        <f t="shared" si="142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2" s="13" customFormat="1" ht="24" customHeight="1">
      <c r="A140" s="71"/>
      <c r="B140" s="109" t="s">
        <v>123</v>
      </c>
      <c r="C140" s="171">
        <v>2019</v>
      </c>
      <c r="D140" s="171">
        <v>2024</v>
      </c>
      <c r="E140" s="154" t="s">
        <v>14</v>
      </c>
      <c r="F140" s="22" t="s">
        <v>15</v>
      </c>
      <c r="G140" s="11">
        <f t="shared" si="142"/>
        <v>6300</v>
      </c>
      <c r="H140" s="11"/>
      <c r="I140" s="11">
        <f>I141+I142</f>
        <v>6300</v>
      </c>
      <c r="J140" s="11"/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2" s="13" customFormat="1" ht="60.75" customHeight="1">
      <c r="A141" s="71"/>
      <c r="B141" s="110"/>
      <c r="C141" s="172"/>
      <c r="D141" s="172"/>
      <c r="E141" s="155"/>
      <c r="F141" s="22" t="s">
        <v>16</v>
      </c>
      <c r="G141" s="11">
        <f t="shared" si="142"/>
        <v>6300</v>
      </c>
      <c r="H141" s="11"/>
      <c r="I141" s="11">
        <f>I144</f>
        <v>6300</v>
      </c>
      <c r="J141" s="11"/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2" s="13" customFormat="1" ht="39.75" customHeight="1">
      <c r="A142" s="71"/>
      <c r="B142" s="111"/>
      <c r="C142" s="173"/>
      <c r="D142" s="173"/>
      <c r="E142" s="156"/>
      <c r="F142" s="22" t="s">
        <v>17</v>
      </c>
      <c r="G142" s="11">
        <f t="shared" si="142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2" s="13" customFormat="1" ht="24" customHeight="1">
      <c r="A143" s="71"/>
      <c r="B143" s="109" t="s">
        <v>124</v>
      </c>
      <c r="C143" s="171">
        <v>2019</v>
      </c>
      <c r="D143" s="171">
        <v>2024</v>
      </c>
      <c r="E143" s="154" t="s">
        <v>14</v>
      </c>
      <c r="F143" s="22" t="s">
        <v>15</v>
      </c>
      <c r="G143" s="11">
        <f t="shared" si="142"/>
        <v>6300</v>
      </c>
      <c r="H143" s="11"/>
      <c r="I143" s="11">
        <f>I144+I145</f>
        <v>6300</v>
      </c>
      <c r="J143" s="11"/>
      <c r="K143" s="11"/>
      <c r="L143" s="11"/>
      <c r="M143" s="44"/>
      <c r="N143" s="82"/>
      <c r="O143" s="10"/>
      <c r="P143" s="42"/>
      <c r="Q143" s="42"/>
      <c r="R143" s="10"/>
      <c r="S143" s="10"/>
      <c r="T143" s="10"/>
      <c r="U143" s="10"/>
      <c r="V143" s="44"/>
    </row>
    <row r="144" spans="1:22" s="13" customFormat="1" ht="62.25" customHeight="1">
      <c r="A144" s="71"/>
      <c r="B144" s="110"/>
      <c r="C144" s="172"/>
      <c r="D144" s="172"/>
      <c r="E144" s="155"/>
      <c r="F144" s="22" t="s">
        <v>16</v>
      </c>
      <c r="G144" s="11">
        <f t="shared" si="142"/>
        <v>6300</v>
      </c>
      <c r="H144" s="11"/>
      <c r="I144" s="11">
        <v>6300</v>
      </c>
      <c r="J144" s="11"/>
      <c r="K144" s="11"/>
      <c r="L144" s="11"/>
      <c r="M144" s="44"/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9.75" customHeight="1">
      <c r="A145" s="71"/>
      <c r="B145" s="111"/>
      <c r="C145" s="173"/>
      <c r="D145" s="173"/>
      <c r="E145" s="156"/>
      <c r="F145" s="22" t="s">
        <v>17</v>
      </c>
      <c r="G145" s="11">
        <f t="shared" si="142"/>
        <v>0</v>
      </c>
      <c r="H145" s="11"/>
      <c r="I145" s="11"/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33.75" customHeight="1">
      <c r="A146" s="112"/>
      <c r="B146" s="183" t="s">
        <v>87</v>
      </c>
      <c r="C146" s="148"/>
      <c r="D146" s="94"/>
      <c r="E146" s="163" t="s">
        <v>14</v>
      </c>
      <c r="F146" s="91" t="s">
        <v>15</v>
      </c>
      <c r="G146" s="99">
        <f t="shared" si="142"/>
        <v>23939658.719999999</v>
      </c>
      <c r="H146" s="99">
        <f>H67+H76+H89+H104+H125+H137</f>
        <v>4730468.3600000003</v>
      </c>
      <c r="I146" s="99">
        <f>I67+I76+I89+I104+I125</f>
        <v>6926820.6800000006</v>
      </c>
      <c r="J146" s="99">
        <f t="shared" ref="J146:M146" si="144">J67+J76+J89+J104+J125</f>
        <v>4101908</v>
      </c>
      <c r="K146" s="99">
        <f t="shared" si="144"/>
        <v>3062634.7800000003</v>
      </c>
      <c r="L146" s="99">
        <f t="shared" si="144"/>
        <v>2558913.4499999997</v>
      </c>
      <c r="M146" s="99">
        <f t="shared" si="144"/>
        <v>2558913.4499999997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  <c r="W146" s="15"/>
    </row>
    <row r="147" spans="1:23" s="13" customFormat="1" ht="65.25" customHeight="1">
      <c r="A147" s="113"/>
      <c r="B147" s="184"/>
      <c r="C147" s="149"/>
      <c r="D147" s="95"/>
      <c r="E147" s="164"/>
      <c r="F147" s="91" t="s">
        <v>16</v>
      </c>
      <c r="G147" s="92">
        <f t="shared" si="142"/>
        <v>19348274.809999999</v>
      </c>
      <c r="H147" s="92">
        <f>H68+H77+H90+H105+H126+H138</f>
        <v>2678939.86</v>
      </c>
      <c r="I147" s="92">
        <f>I68+I77+I90+I105+I126</f>
        <v>4386965.2700000005</v>
      </c>
      <c r="J147" s="92">
        <f t="shared" ref="J147:M147" si="145">J68+J77+J90+J105+J126+J138</f>
        <v>4101908</v>
      </c>
      <c r="K147" s="92">
        <f t="shared" si="145"/>
        <v>3062634.7800000003</v>
      </c>
      <c r="L147" s="92">
        <f t="shared" si="145"/>
        <v>2558913.4499999997</v>
      </c>
      <c r="M147" s="92">
        <f t="shared" si="145"/>
        <v>2558913.4499999997</v>
      </c>
      <c r="N147" s="82" t="s">
        <v>13</v>
      </c>
      <c r="O147" s="10" t="s">
        <v>13</v>
      </c>
      <c r="P147" s="42" t="s">
        <v>13</v>
      </c>
      <c r="Q147" s="42" t="s">
        <v>13</v>
      </c>
      <c r="R147" s="10"/>
      <c r="S147" s="10"/>
      <c r="T147" s="10"/>
      <c r="U147" s="10"/>
      <c r="V147" s="44"/>
    </row>
    <row r="148" spans="1:23" s="13" customFormat="1" ht="87" customHeight="1">
      <c r="A148" s="113"/>
      <c r="B148" s="184"/>
      <c r="C148" s="149"/>
      <c r="D148" s="95"/>
      <c r="E148" s="164"/>
      <c r="F148" s="91" t="s">
        <v>39</v>
      </c>
      <c r="G148" s="92">
        <f t="shared" si="142"/>
        <v>0</v>
      </c>
      <c r="H148" s="92"/>
      <c r="I148" s="92"/>
      <c r="J148" s="92"/>
      <c r="K148" s="92"/>
      <c r="L148" s="92"/>
      <c r="M148" s="93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42.75" customHeight="1">
      <c r="A149" s="114"/>
      <c r="B149" s="185"/>
      <c r="C149" s="150"/>
      <c r="D149" s="96"/>
      <c r="E149" s="165"/>
      <c r="F149" s="91" t="s">
        <v>38</v>
      </c>
      <c r="G149" s="92">
        <f t="shared" si="142"/>
        <v>4591383.91</v>
      </c>
      <c r="H149" s="92">
        <f>H69+H78+H91+H106+H127+H139</f>
        <v>2051528.5</v>
      </c>
      <c r="I149" s="92">
        <f>I127+I100+I88</f>
        <v>2539855.41</v>
      </c>
      <c r="J149" s="92">
        <f t="shared" ref="J149:M149" si="146">J69+J78+J91+J106+J127+J139</f>
        <v>0</v>
      </c>
      <c r="K149" s="92">
        <f t="shared" si="146"/>
        <v>0</v>
      </c>
      <c r="L149" s="92">
        <f t="shared" si="146"/>
        <v>0</v>
      </c>
      <c r="M149" s="92">
        <f t="shared" si="146"/>
        <v>0</v>
      </c>
      <c r="N149" s="82" t="s">
        <v>13</v>
      </c>
      <c r="O149" s="10" t="s">
        <v>13</v>
      </c>
      <c r="P149" s="42" t="s">
        <v>13</v>
      </c>
      <c r="Q149" s="42" t="s">
        <v>13</v>
      </c>
      <c r="R149" s="10"/>
      <c r="S149" s="10"/>
      <c r="T149" s="10"/>
      <c r="U149" s="10"/>
      <c r="V149" s="44"/>
    </row>
    <row r="150" spans="1:23" ht="106.5" customHeight="1">
      <c r="A150" s="161" t="s">
        <v>99</v>
      </c>
      <c r="B150" s="162"/>
      <c r="C150" s="25" t="s">
        <v>13</v>
      </c>
      <c r="D150" s="58" t="s">
        <v>13</v>
      </c>
      <c r="E150" s="26" t="s">
        <v>13</v>
      </c>
      <c r="F150" s="27" t="s">
        <v>13</v>
      </c>
      <c r="G150" s="5" t="s">
        <v>13</v>
      </c>
      <c r="H150" s="5" t="s">
        <v>13</v>
      </c>
      <c r="I150" s="11" t="s">
        <v>13</v>
      </c>
      <c r="J150" s="11" t="s">
        <v>13</v>
      </c>
      <c r="K150" s="11" t="s">
        <v>13</v>
      </c>
      <c r="L150" s="11"/>
      <c r="M150" s="44"/>
      <c r="N150" s="80" t="s">
        <v>13</v>
      </c>
      <c r="O150" s="2" t="s">
        <v>13</v>
      </c>
      <c r="P150" s="40" t="s">
        <v>13</v>
      </c>
      <c r="Q150" s="40" t="s">
        <v>13</v>
      </c>
      <c r="R150" s="2"/>
      <c r="S150" s="2"/>
      <c r="T150" s="2"/>
      <c r="U150" s="2"/>
      <c r="V150" s="1"/>
    </row>
    <row r="151" spans="1:23" ht="105" customHeight="1">
      <c r="A151" s="177" t="s">
        <v>55</v>
      </c>
      <c r="B151" s="178"/>
      <c r="C151" s="25" t="s">
        <v>13</v>
      </c>
      <c r="D151" s="25" t="s">
        <v>13</v>
      </c>
      <c r="E151" s="26" t="s">
        <v>13</v>
      </c>
      <c r="F151" s="27" t="s">
        <v>13</v>
      </c>
      <c r="G151" s="5" t="s">
        <v>13</v>
      </c>
      <c r="H151" s="5" t="s">
        <v>13</v>
      </c>
      <c r="I151" s="11" t="s">
        <v>13</v>
      </c>
      <c r="J151" s="11" t="s">
        <v>13</v>
      </c>
      <c r="K151" s="11" t="s">
        <v>13</v>
      </c>
      <c r="L151" s="11"/>
      <c r="M151" s="44"/>
      <c r="N151" s="80" t="s">
        <v>13</v>
      </c>
      <c r="O151" s="2" t="s">
        <v>13</v>
      </c>
      <c r="P151" s="40" t="s">
        <v>13</v>
      </c>
      <c r="Q151" s="40" t="s">
        <v>13</v>
      </c>
      <c r="R151" s="2"/>
      <c r="S151" s="2"/>
      <c r="T151" s="2"/>
      <c r="U151" s="2"/>
      <c r="V151" s="1"/>
    </row>
    <row r="152" spans="1:23" ht="38.25" customHeight="1">
      <c r="A152" s="142"/>
      <c r="B152" s="168" t="s">
        <v>56</v>
      </c>
      <c r="C152" s="142">
        <v>2019</v>
      </c>
      <c r="D152" s="142">
        <v>2024</v>
      </c>
      <c r="E152" s="151" t="s">
        <v>14</v>
      </c>
      <c r="F152" s="21" t="s">
        <v>15</v>
      </c>
      <c r="G152" s="5">
        <f t="shared" ref="G152:M157" si="147">G155</f>
        <v>185842.8</v>
      </c>
      <c r="H152" s="5">
        <f t="shared" ref="H152" si="148">H155</f>
        <v>62748.4</v>
      </c>
      <c r="I152" s="11">
        <f t="shared" ref="I152:J152" si="149">I155</f>
        <v>123094.39999999999</v>
      </c>
      <c r="J152" s="11">
        <f t="shared" si="149"/>
        <v>0</v>
      </c>
      <c r="K152" s="11">
        <f t="shared" ref="K152:K156" si="150">K155</f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  <c r="W152" s="6"/>
    </row>
    <row r="153" spans="1:23" ht="82.5" customHeight="1">
      <c r="A153" s="143"/>
      <c r="B153" s="169"/>
      <c r="C153" s="143"/>
      <c r="D153" s="143"/>
      <c r="E153" s="152"/>
      <c r="F153" s="21" t="s">
        <v>16</v>
      </c>
      <c r="G153" s="5">
        <f t="shared" si="147"/>
        <v>0</v>
      </c>
      <c r="H153" s="5">
        <f t="shared" ref="H153" si="151">H156</f>
        <v>0</v>
      </c>
      <c r="I153" s="11">
        <f t="shared" ref="I153:J153" si="152">I156</f>
        <v>0</v>
      </c>
      <c r="J153" s="11">
        <f t="shared" si="152"/>
        <v>0</v>
      </c>
      <c r="K153" s="11">
        <f t="shared" si="150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4.25" customHeight="1">
      <c r="A154" s="144"/>
      <c r="B154" s="170"/>
      <c r="C154" s="144"/>
      <c r="D154" s="144"/>
      <c r="E154" s="153"/>
      <c r="F154" s="21" t="s">
        <v>17</v>
      </c>
      <c r="G154" s="5">
        <f t="shared" si="147"/>
        <v>185842.8</v>
      </c>
      <c r="H154" s="5">
        <f t="shared" ref="H154" si="153">H157</f>
        <v>62748.4</v>
      </c>
      <c r="I154" s="11">
        <f t="shared" ref="I154:J154" si="154">I157</f>
        <v>123094.39999999999</v>
      </c>
      <c r="J154" s="11">
        <f t="shared" si="154"/>
        <v>0</v>
      </c>
      <c r="K154" s="11">
        <f t="shared" si="150"/>
        <v>0</v>
      </c>
      <c r="L154" s="11"/>
      <c r="M154" s="44"/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38.25" customHeight="1">
      <c r="A155" s="142"/>
      <c r="B155" s="168" t="s">
        <v>57</v>
      </c>
      <c r="C155" s="142">
        <v>2019</v>
      </c>
      <c r="D155" s="142">
        <v>2024</v>
      </c>
      <c r="E155" s="151" t="s">
        <v>14</v>
      </c>
      <c r="F155" s="21" t="s">
        <v>15</v>
      </c>
      <c r="G155" s="5">
        <f t="shared" si="147"/>
        <v>185842.8</v>
      </c>
      <c r="H155" s="5">
        <f t="shared" ref="H155" si="155">H158</f>
        <v>62748.4</v>
      </c>
      <c r="I155" s="11">
        <f t="shared" ref="I155:J155" si="156">I158</f>
        <v>123094.39999999999</v>
      </c>
      <c r="J155" s="11">
        <f t="shared" si="156"/>
        <v>0</v>
      </c>
      <c r="K155" s="11">
        <f t="shared" si="150"/>
        <v>0</v>
      </c>
      <c r="L155" s="11"/>
      <c r="M155" s="44"/>
      <c r="N155" s="80"/>
      <c r="O155" s="2"/>
      <c r="P155" s="40"/>
      <c r="Q155" s="40"/>
      <c r="R155" s="2"/>
      <c r="S155" s="2"/>
      <c r="T155" s="2"/>
      <c r="U155" s="2"/>
      <c r="V155" s="1"/>
    </row>
    <row r="156" spans="1:23" ht="84.75" customHeight="1">
      <c r="A156" s="143"/>
      <c r="B156" s="169"/>
      <c r="C156" s="143"/>
      <c r="D156" s="143"/>
      <c r="E156" s="152"/>
      <c r="F156" s="21" t="s">
        <v>16</v>
      </c>
      <c r="G156" s="5">
        <f t="shared" si="147"/>
        <v>0</v>
      </c>
      <c r="H156" s="5"/>
      <c r="I156" s="11"/>
      <c r="J156" s="11">
        <f t="shared" ref="J156" si="157">J159</f>
        <v>0</v>
      </c>
      <c r="K156" s="11">
        <f t="shared" si="150"/>
        <v>0</v>
      </c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41.25" customHeight="1">
      <c r="A157" s="144"/>
      <c r="B157" s="170"/>
      <c r="C157" s="144"/>
      <c r="D157" s="144"/>
      <c r="E157" s="153"/>
      <c r="F157" s="21" t="s">
        <v>17</v>
      </c>
      <c r="G157" s="5">
        <f t="shared" si="147"/>
        <v>185842.8</v>
      </c>
      <c r="H157" s="5">
        <f t="shared" si="147"/>
        <v>62748.4</v>
      </c>
      <c r="I157" s="5">
        <f t="shared" si="147"/>
        <v>123094.39999999999</v>
      </c>
      <c r="J157" s="5">
        <f t="shared" si="147"/>
        <v>0</v>
      </c>
      <c r="K157" s="5">
        <f t="shared" si="147"/>
        <v>0</v>
      </c>
      <c r="L157" s="5">
        <f t="shared" si="147"/>
        <v>0</v>
      </c>
      <c r="M157" s="5">
        <f t="shared" si="147"/>
        <v>0</v>
      </c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ht="50.25" customHeight="1">
      <c r="A158" s="142"/>
      <c r="B158" s="139" t="s">
        <v>36</v>
      </c>
      <c r="C158" s="142">
        <v>2019</v>
      </c>
      <c r="D158" s="142">
        <v>2024</v>
      </c>
      <c r="E158" s="151" t="s">
        <v>14</v>
      </c>
      <c r="F158" s="21" t="s">
        <v>15</v>
      </c>
      <c r="G158" s="5">
        <f>H158+I158+J158+K158+L158+M158</f>
        <v>185842.8</v>
      </c>
      <c r="H158" s="5">
        <f>H160</f>
        <v>62748.4</v>
      </c>
      <c r="I158" s="11">
        <f>I160</f>
        <v>123094.39999999999</v>
      </c>
      <c r="J158" s="11">
        <f t="shared" ref="J158" si="158">J159+J160</f>
        <v>0</v>
      </c>
      <c r="K158" s="11">
        <f>K159+K160</f>
        <v>0</v>
      </c>
      <c r="L158" s="11"/>
      <c r="M158" s="44"/>
      <c r="N158" s="81" t="s">
        <v>76</v>
      </c>
      <c r="O158" s="39" t="s">
        <v>80</v>
      </c>
      <c r="P158" s="40"/>
      <c r="Q158" s="40">
        <v>3</v>
      </c>
      <c r="R158" s="40">
        <v>3</v>
      </c>
      <c r="S158" s="40">
        <v>3</v>
      </c>
      <c r="T158" s="40">
        <v>3</v>
      </c>
      <c r="U158" s="40"/>
      <c r="V158" s="1"/>
    </row>
    <row r="159" spans="1:23" ht="63" customHeight="1">
      <c r="A159" s="143"/>
      <c r="B159" s="140"/>
      <c r="C159" s="143"/>
      <c r="D159" s="143"/>
      <c r="E159" s="152"/>
      <c r="F159" s="21" t="s">
        <v>16</v>
      </c>
      <c r="G159" s="5">
        <f>H159+I159+J159+K159+L159+M159</f>
        <v>0</v>
      </c>
      <c r="H159" s="1"/>
      <c r="I159" s="44"/>
      <c r="J159" s="11"/>
      <c r="K159" s="11"/>
      <c r="L159" s="11"/>
      <c r="M159" s="44"/>
      <c r="N159" s="80"/>
      <c r="O159" s="2"/>
      <c r="P159" s="40"/>
      <c r="Q159" s="40"/>
      <c r="R159" s="2"/>
      <c r="S159" s="2"/>
      <c r="T159" s="2"/>
      <c r="U159" s="2"/>
      <c r="V159" s="1"/>
    </row>
    <row r="160" spans="1:23" ht="36">
      <c r="A160" s="144"/>
      <c r="B160" s="141"/>
      <c r="C160" s="144"/>
      <c r="D160" s="144"/>
      <c r="E160" s="153"/>
      <c r="F160" s="21" t="s">
        <v>17</v>
      </c>
      <c r="G160" s="5">
        <f>H160+I160+J160+K160+L160+M160</f>
        <v>185842.8</v>
      </c>
      <c r="H160" s="5">
        <v>62748.4</v>
      </c>
      <c r="I160" s="11">
        <v>123094.39999999999</v>
      </c>
      <c r="J160" s="11"/>
      <c r="K160" s="11"/>
      <c r="L160" s="11"/>
      <c r="M160" s="44"/>
      <c r="N160" s="80"/>
      <c r="O160" s="2"/>
      <c r="P160" s="40"/>
      <c r="Q160" s="40"/>
      <c r="R160" s="2"/>
      <c r="S160" s="2"/>
      <c r="T160" s="2"/>
      <c r="U160" s="2"/>
      <c r="V160" s="1"/>
    </row>
    <row r="161" spans="1:22" s="13" customFormat="1" ht="24.75" customHeight="1">
      <c r="A161" s="112"/>
      <c r="B161" s="145" t="s">
        <v>37</v>
      </c>
      <c r="C161" s="148">
        <v>2019</v>
      </c>
      <c r="D161" s="148">
        <v>2024</v>
      </c>
      <c r="E161" s="163" t="s">
        <v>14</v>
      </c>
      <c r="F161" s="91" t="s">
        <v>15</v>
      </c>
      <c r="G161" s="99">
        <f t="shared" ref="G161:M161" si="159">G152</f>
        <v>185842.8</v>
      </c>
      <c r="H161" s="99">
        <f t="shared" si="159"/>
        <v>62748.4</v>
      </c>
      <c r="I161" s="99">
        <f t="shared" si="159"/>
        <v>123094.39999999999</v>
      </c>
      <c r="J161" s="99">
        <f t="shared" si="159"/>
        <v>0</v>
      </c>
      <c r="K161" s="99">
        <f t="shared" si="159"/>
        <v>0</v>
      </c>
      <c r="L161" s="99">
        <f t="shared" si="159"/>
        <v>0</v>
      </c>
      <c r="M161" s="99">
        <f t="shared" si="159"/>
        <v>0</v>
      </c>
      <c r="N161" s="82"/>
      <c r="O161" s="10"/>
      <c r="P161" s="42"/>
      <c r="Q161" s="42"/>
      <c r="R161" s="10"/>
      <c r="S161" s="10"/>
      <c r="T161" s="10"/>
      <c r="U161" s="10"/>
      <c r="V161" s="44"/>
    </row>
    <row r="162" spans="1:22" s="13" customFormat="1" ht="60.75" customHeight="1">
      <c r="A162" s="113"/>
      <c r="B162" s="146"/>
      <c r="C162" s="149"/>
      <c r="D162" s="149"/>
      <c r="E162" s="164"/>
      <c r="F162" s="91" t="s">
        <v>16</v>
      </c>
      <c r="G162" s="92">
        <f xml:space="preserve"> G153</f>
        <v>0</v>
      </c>
      <c r="H162" s="92"/>
      <c r="I162" s="92"/>
      <c r="J162" s="92">
        <f t="shared" ref="J162:M162" si="160" xml:space="preserve"> J153</f>
        <v>0</v>
      </c>
      <c r="K162" s="92">
        <f t="shared" si="160"/>
        <v>0</v>
      </c>
      <c r="L162" s="92">
        <f t="shared" si="160"/>
        <v>0</v>
      </c>
      <c r="M162" s="92">
        <f t="shared" si="160"/>
        <v>0</v>
      </c>
      <c r="N162" s="82"/>
      <c r="O162" s="10"/>
      <c r="P162" s="42"/>
      <c r="Q162" s="42"/>
      <c r="R162" s="10"/>
      <c r="S162" s="10"/>
      <c r="T162" s="10"/>
      <c r="U162" s="10"/>
      <c r="V162" s="44"/>
    </row>
    <row r="163" spans="1:22" s="13" customFormat="1" ht="36">
      <c r="A163" s="114"/>
      <c r="B163" s="147"/>
      <c r="C163" s="150"/>
      <c r="D163" s="150"/>
      <c r="E163" s="165"/>
      <c r="F163" s="91" t="s">
        <v>17</v>
      </c>
      <c r="G163" s="92">
        <f>G154</f>
        <v>185842.8</v>
      </c>
      <c r="H163" s="92">
        <f t="shared" ref="H163:M163" si="161">H154</f>
        <v>62748.4</v>
      </c>
      <c r="I163" s="92">
        <f t="shared" si="161"/>
        <v>123094.39999999999</v>
      </c>
      <c r="J163" s="92">
        <f t="shared" si="161"/>
        <v>0</v>
      </c>
      <c r="K163" s="92">
        <f t="shared" si="161"/>
        <v>0</v>
      </c>
      <c r="L163" s="92">
        <f t="shared" si="161"/>
        <v>0</v>
      </c>
      <c r="M163" s="92">
        <f t="shared" si="161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75" customHeight="1">
      <c r="A164" s="159" t="s">
        <v>143</v>
      </c>
      <c r="B164" s="160"/>
      <c r="C164" s="33" t="s">
        <v>42</v>
      </c>
      <c r="D164" s="34" t="s">
        <v>42</v>
      </c>
      <c r="E164" s="28" t="s">
        <v>42</v>
      </c>
      <c r="F164" s="35" t="s">
        <v>42</v>
      </c>
      <c r="G164" s="17" t="s">
        <v>42</v>
      </c>
      <c r="H164" s="17" t="s">
        <v>42</v>
      </c>
      <c r="I164" s="17" t="s">
        <v>42</v>
      </c>
      <c r="J164" s="17" t="s">
        <v>42</v>
      </c>
      <c r="K164" s="17" t="s">
        <v>42</v>
      </c>
      <c r="L164" s="17"/>
      <c r="M164" s="44"/>
      <c r="N164" s="85" t="s">
        <v>42</v>
      </c>
      <c r="O164" s="9" t="s">
        <v>42</v>
      </c>
      <c r="P164" s="48" t="s">
        <v>42</v>
      </c>
      <c r="Q164" s="48" t="s">
        <v>42</v>
      </c>
      <c r="R164" s="9"/>
      <c r="S164" s="9"/>
      <c r="T164" s="9"/>
      <c r="U164" s="9"/>
      <c r="V164" s="44"/>
    </row>
    <row r="165" spans="1:22" s="13" customFormat="1" ht="61.5" customHeight="1">
      <c r="A165" s="166" t="s">
        <v>144</v>
      </c>
      <c r="B165" s="167"/>
      <c r="C165" s="33">
        <v>2019</v>
      </c>
      <c r="D165" s="34">
        <v>2024</v>
      </c>
      <c r="E165" s="28" t="s">
        <v>42</v>
      </c>
      <c r="F165" s="28" t="s">
        <v>42</v>
      </c>
      <c r="G165" s="16" t="s">
        <v>42</v>
      </c>
      <c r="H165" s="16" t="s">
        <v>42</v>
      </c>
      <c r="I165" s="16" t="s">
        <v>42</v>
      </c>
      <c r="J165" s="16" t="s">
        <v>42</v>
      </c>
      <c r="K165" s="16" t="s">
        <v>42</v>
      </c>
      <c r="L165" s="16"/>
      <c r="M165" s="44"/>
      <c r="N165" s="84" t="s">
        <v>42</v>
      </c>
      <c r="O165" s="16" t="s">
        <v>42</v>
      </c>
      <c r="P165" s="47" t="s">
        <v>42</v>
      </c>
      <c r="Q165" s="47" t="s">
        <v>42</v>
      </c>
      <c r="R165" s="16"/>
      <c r="S165" s="16"/>
      <c r="T165" s="16"/>
      <c r="U165" s="16"/>
      <c r="V165" s="44"/>
    </row>
    <row r="166" spans="1:22" s="13" customFormat="1" ht="27.75" customHeight="1">
      <c r="A166" s="24"/>
      <c r="B166" s="121" t="s">
        <v>43</v>
      </c>
      <c r="C166" s="31"/>
      <c r="D166" s="36"/>
      <c r="E166" s="115" t="s">
        <v>14</v>
      </c>
      <c r="F166" s="21" t="s">
        <v>15</v>
      </c>
      <c r="G166" s="11">
        <f>H166+I166+J166+K166+L166+M166</f>
        <v>95409483.750000015</v>
      </c>
      <c r="H166" s="11">
        <f t="shared" ref="H166" si="162">H169</f>
        <v>27440316.68</v>
      </c>
      <c r="I166" s="11">
        <f t="shared" ref="I166:J166" si="163">I169</f>
        <v>56635880.410000004</v>
      </c>
      <c r="J166" s="11">
        <f t="shared" si="163"/>
        <v>3806858.86</v>
      </c>
      <c r="K166" s="11">
        <f>K169</f>
        <v>3677515.1500000004</v>
      </c>
      <c r="L166" s="11">
        <f t="shared" ref="L166:M166" si="164">L169</f>
        <v>3848912.65</v>
      </c>
      <c r="M166" s="11">
        <f t="shared" si="16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2.25" customHeight="1">
      <c r="A167" s="24"/>
      <c r="B167" s="122"/>
      <c r="C167" s="24">
        <v>2019</v>
      </c>
      <c r="D167" s="37">
        <v>2024</v>
      </c>
      <c r="E167" s="116"/>
      <c r="F167" s="21" t="s">
        <v>16</v>
      </c>
      <c r="G167" s="11">
        <f t="shared" ref="G167:G168" si="165">H167+I167+J167+K167+L167+M167</f>
        <v>21450275.93</v>
      </c>
      <c r="H167" s="11">
        <f t="shared" ref="H167" si="166">H170</f>
        <v>4402515.2600000007</v>
      </c>
      <c r="I167" s="11">
        <f t="shared" ref="I167:J167" si="167">I170</f>
        <v>5714474.0100000007</v>
      </c>
      <c r="J167" s="11">
        <f t="shared" si="167"/>
        <v>3806858.86</v>
      </c>
      <c r="K167" s="11">
        <f>K170</f>
        <v>3677515.1500000004</v>
      </c>
      <c r="L167" s="11">
        <f t="shared" ref="L167:M167" si="168">L170</f>
        <v>3848912.65</v>
      </c>
      <c r="M167" s="11">
        <f t="shared" si="168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1.25" customHeight="1">
      <c r="A168" s="32"/>
      <c r="B168" s="123"/>
      <c r="C168" s="32"/>
      <c r="D168" s="30"/>
      <c r="E168" s="117"/>
      <c r="F168" s="21" t="s">
        <v>17</v>
      </c>
      <c r="G168" s="11">
        <f t="shared" si="165"/>
        <v>73959207.820000008</v>
      </c>
      <c r="H168" s="11">
        <f t="shared" ref="H168" si="169">H171</f>
        <v>23037801.419999998</v>
      </c>
      <c r="I168" s="11">
        <f t="shared" ref="I168:J168" si="170">I171</f>
        <v>50921406.400000006</v>
      </c>
      <c r="J168" s="11">
        <f t="shared" si="170"/>
        <v>0</v>
      </c>
      <c r="K168" s="11">
        <f>K171</f>
        <v>0</v>
      </c>
      <c r="L168" s="11">
        <f t="shared" ref="L168:M168" si="171">L171</f>
        <v>0</v>
      </c>
      <c r="M168" s="11">
        <f t="shared" si="171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25.5" customHeight="1">
      <c r="A169" s="29"/>
      <c r="B169" s="121" t="s">
        <v>44</v>
      </c>
      <c r="C169" s="31"/>
      <c r="D169" s="36"/>
      <c r="E169" s="115" t="s">
        <v>14</v>
      </c>
      <c r="F169" s="21" t="s">
        <v>15</v>
      </c>
      <c r="G169" s="11">
        <f t="shared" ref="G169:G181" si="172">H169+I169+J169+K169+L169+M169</f>
        <v>95409483.750000015</v>
      </c>
      <c r="H169" s="11">
        <f t="shared" ref="H169" si="173">H217</f>
        <v>27440316.68</v>
      </c>
      <c r="I169" s="11">
        <f t="shared" ref="I169:J169" si="174">I217</f>
        <v>56635880.410000004</v>
      </c>
      <c r="J169" s="11">
        <f t="shared" si="174"/>
        <v>3806858.86</v>
      </c>
      <c r="K169" s="11">
        <f>K217</f>
        <v>3677515.1500000004</v>
      </c>
      <c r="L169" s="11">
        <f t="shared" ref="L169:M169" si="175">L217</f>
        <v>3848912.65</v>
      </c>
      <c r="M169" s="11">
        <f t="shared" si="175"/>
        <v>0</v>
      </c>
      <c r="N169" s="82"/>
      <c r="O169" s="10"/>
      <c r="P169" s="42"/>
      <c r="Q169" s="42"/>
      <c r="R169" s="10"/>
      <c r="S169" s="10"/>
      <c r="T169" s="10"/>
      <c r="U169" s="10"/>
      <c r="V169" s="44"/>
    </row>
    <row r="170" spans="1:22" s="13" customFormat="1" ht="68.25" customHeight="1">
      <c r="A170" s="29"/>
      <c r="B170" s="122"/>
      <c r="C170" s="24"/>
      <c r="D170" s="37"/>
      <c r="E170" s="116"/>
      <c r="F170" s="21" t="s">
        <v>16</v>
      </c>
      <c r="G170" s="11">
        <f t="shared" si="172"/>
        <v>21450275.93</v>
      </c>
      <c r="H170" s="11">
        <f t="shared" ref="H170" si="176">H218</f>
        <v>4402515.2600000007</v>
      </c>
      <c r="I170" s="11">
        <f t="shared" ref="I170:J170" si="177">I218</f>
        <v>5714474.0100000007</v>
      </c>
      <c r="J170" s="11">
        <f t="shared" si="177"/>
        <v>3806858.86</v>
      </c>
      <c r="K170" s="11">
        <f>K218</f>
        <v>3677515.1500000004</v>
      </c>
      <c r="L170" s="11">
        <f t="shared" ref="L170:M170" si="178">L218</f>
        <v>3848912.65</v>
      </c>
      <c r="M170" s="11">
        <f t="shared" si="178"/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42.75" customHeight="1">
      <c r="A171" s="29"/>
      <c r="B171" s="123"/>
      <c r="C171" s="32"/>
      <c r="D171" s="30"/>
      <c r="E171" s="117"/>
      <c r="F171" s="21" t="s">
        <v>17</v>
      </c>
      <c r="G171" s="11">
        <f t="shared" si="172"/>
        <v>73959207.820000008</v>
      </c>
      <c r="H171" s="11">
        <f t="shared" ref="H171" si="179">H219</f>
        <v>23037801.419999998</v>
      </c>
      <c r="I171" s="11">
        <f t="shared" ref="I171:J171" si="180">I219</f>
        <v>50921406.400000006</v>
      </c>
      <c r="J171" s="11">
        <f t="shared" si="180"/>
        <v>0</v>
      </c>
      <c r="K171" s="11">
        <f>K219</f>
        <v>0</v>
      </c>
      <c r="L171" s="11">
        <f t="shared" ref="L171:M171" si="181">L219</f>
        <v>0</v>
      </c>
      <c r="M171" s="11">
        <f t="shared" si="181"/>
        <v>0</v>
      </c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36" customHeight="1">
      <c r="A172" s="31"/>
      <c r="B172" s="109" t="s">
        <v>28</v>
      </c>
      <c r="C172" s="31"/>
      <c r="D172" s="36"/>
      <c r="E172" s="115" t="s">
        <v>14</v>
      </c>
      <c r="F172" s="21" t="s">
        <v>15</v>
      </c>
      <c r="G172" s="11">
        <f t="shared" si="172"/>
        <v>9218466.6400000006</v>
      </c>
      <c r="H172" s="11">
        <f>H173+H174</f>
        <v>1276982.3</v>
      </c>
      <c r="I172" s="11">
        <f t="shared" ref="I172:J172" si="182">I173+I174</f>
        <v>730603.59</v>
      </c>
      <c r="J172" s="11">
        <f t="shared" si="182"/>
        <v>2456858.86</v>
      </c>
      <c r="K172" s="11">
        <f>K173+K174</f>
        <v>2211172.9700000002</v>
      </c>
      <c r="L172" s="11">
        <f t="shared" ref="L172:M172" si="183">L173+L174</f>
        <v>2542848.92</v>
      </c>
      <c r="M172" s="11">
        <f t="shared" si="183"/>
        <v>0</v>
      </c>
      <c r="N172" s="83" t="s">
        <v>77</v>
      </c>
      <c r="O172" s="42" t="s">
        <v>65</v>
      </c>
      <c r="P172" s="42">
        <v>700</v>
      </c>
      <c r="Q172" s="103">
        <v>0</v>
      </c>
      <c r="R172" s="42">
        <v>0</v>
      </c>
      <c r="S172" s="42">
        <v>0</v>
      </c>
      <c r="T172" s="42">
        <v>0</v>
      </c>
      <c r="U172" s="42"/>
      <c r="V172" s="44"/>
    </row>
    <row r="173" spans="1:22" s="13" customFormat="1" ht="61.5" customHeight="1">
      <c r="A173" s="24"/>
      <c r="B173" s="110"/>
      <c r="C173" s="24">
        <v>2019</v>
      </c>
      <c r="D173" s="37">
        <v>2024</v>
      </c>
      <c r="E173" s="116"/>
      <c r="F173" s="21" t="s">
        <v>16</v>
      </c>
      <c r="G173" s="11">
        <f t="shared" si="172"/>
        <v>9114415.1600000001</v>
      </c>
      <c r="H173" s="11">
        <v>1172930.82</v>
      </c>
      <c r="I173" s="11">
        <v>730603.59</v>
      </c>
      <c r="J173" s="11">
        <v>2456858.86</v>
      </c>
      <c r="K173" s="11">
        <v>2211172.9700000002</v>
      </c>
      <c r="L173" s="11">
        <v>2542848.92</v>
      </c>
      <c r="M173" s="11">
        <v>0</v>
      </c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38.25" customHeight="1">
      <c r="A174" s="32"/>
      <c r="B174" s="111"/>
      <c r="C174" s="32"/>
      <c r="D174" s="30"/>
      <c r="E174" s="117"/>
      <c r="F174" s="21" t="s">
        <v>17</v>
      </c>
      <c r="G174" s="11">
        <f t="shared" si="172"/>
        <v>104051.48</v>
      </c>
      <c r="H174" s="11">
        <v>104051.48</v>
      </c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57.75" customHeight="1">
      <c r="A175" s="31"/>
      <c r="B175" s="109" t="s">
        <v>45</v>
      </c>
      <c r="C175" s="31"/>
      <c r="D175" s="36"/>
      <c r="E175" s="115" t="s">
        <v>14</v>
      </c>
      <c r="F175" s="21" t="s">
        <v>15</v>
      </c>
      <c r="G175" s="11">
        <f t="shared" si="172"/>
        <v>804295.36</v>
      </c>
      <c r="H175" s="11">
        <f>H176+H177</f>
        <v>19072</v>
      </c>
      <c r="I175" s="11">
        <f t="shared" ref="I175:J175" si="184">I176+I177</f>
        <v>145223.35999999999</v>
      </c>
      <c r="J175" s="11">
        <f t="shared" si="184"/>
        <v>180000</v>
      </c>
      <c r="K175" s="11">
        <f>K176+K177</f>
        <v>230000</v>
      </c>
      <c r="L175" s="11">
        <f>L176+L177</f>
        <v>230000</v>
      </c>
      <c r="M175" s="44"/>
      <c r="N175" s="83" t="s">
        <v>66</v>
      </c>
      <c r="O175" s="10" t="s">
        <v>59</v>
      </c>
      <c r="P175" s="42"/>
      <c r="Q175" s="42">
        <v>100</v>
      </c>
      <c r="R175" s="10">
        <v>100</v>
      </c>
      <c r="S175" s="10">
        <v>100</v>
      </c>
      <c r="T175" s="10">
        <v>100</v>
      </c>
      <c r="U175" s="10"/>
      <c r="V175" s="44"/>
    </row>
    <row r="176" spans="1:22" s="13" customFormat="1" ht="61.5" customHeight="1">
      <c r="A176" s="24"/>
      <c r="B176" s="110"/>
      <c r="C176" s="24">
        <v>2019</v>
      </c>
      <c r="D176" s="37">
        <v>2024</v>
      </c>
      <c r="E176" s="116"/>
      <c r="F176" s="21" t="s">
        <v>16</v>
      </c>
      <c r="G176" s="11">
        <f t="shared" si="172"/>
        <v>804295.36</v>
      </c>
      <c r="H176" s="11">
        <v>19072</v>
      </c>
      <c r="I176" s="11">
        <v>145223.35999999999</v>
      </c>
      <c r="J176" s="11">
        <v>180000</v>
      </c>
      <c r="K176" s="11">
        <v>230000</v>
      </c>
      <c r="L176" s="11">
        <v>230000</v>
      </c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41.25" customHeight="1">
      <c r="A177" s="32"/>
      <c r="B177" s="111"/>
      <c r="C177" s="32"/>
      <c r="D177" s="30"/>
      <c r="E177" s="117"/>
      <c r="F177" s="21" t="s">
        <v>17</v>
      </c>
      <c r="G177" s="11">
        <f t="shared" si="172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60" customHeight="1">
      <c r="A178" s="31"/>
      <c r="B178" s="109" t="s">
        <v>29</v>
      </c>
      <c r="C178" s="31"/>
      <c r="D178" s="36"/>
      <c r="E178" s="115" t="s">
        <v>14</v>
      </c>
      <c r="F178" s="21" t="s">
        <v>15</v>
      </c>
      <c r="G178" s="11">
        <f t="shared" si="172"/>
        <v>6256553.6699999999</v>
      </c>
      <c r="H178" s="11">
        <f t="shared" ref="H178" si="185">H179+H180</f>
        <v>1631436.99</v>
      </c>
      <c r="I178" s="11">
        <f>I179+I180</f>
        <v>1142710.77</v>
      </c>
      <c r="J178" s="11">
        <f t="shared" ref="J178" si="186">J179+J180</f>
        <v>1170000</v>
      </c>
      <c r="K178" s="11">
        <f>K179+K180</f>
        <v>1236342.18</v>
      </c>
      <c r="L178" s="11">
        <f>L179+L180</f>
        <v>1076063.73</v>
      </c>
      <c r="M178" s="44"/>
      <c r="N178" s="83" t="s">
        <v>78</v>
      </c>
      <c r="O178" s="42" t="s">
        <v>59</v>
      </c>
      <c r="P178" s="42"/>
      <c r="Q178" s="42">
        <v>65</v>
      </c>
      <c r="R178" s="42">
        <v>65</v>
      </c>
      <c r="S178" s="42">
        <v>70</v>
      </c>
      <c r="T178" s="42">
        <v>70</v>
      </c>
      <c r="U178" s="42"/>
      <c r="V178" s="44"/>
    </row>
    <row r="179" spans="1:22" s="13" customFormat="1" ht="65.25" customHeight="1">
      <c r="A179" s="24"/>
      <c r="B179" s="110"/>
      <c r="C179" s="24">
        <v>2017</v>
      </c>
      <c r="D179" s="37">
        <v>2025</v>
      </c>
      <c r="E179" s="116"/>
      <c r="F179" s="21" t="s">
        <v>16</v>
      </c>
      <c r="G179" s="11">
        <f t="shared" si="172"/>
        <v>6256553.6699999999</v>
      </c>
      <c r="H179" s="11">
        <v>1631436.99</v>
      </c>
      <c r="I179" s="11">
        <v>1142710.77</v>
      </c>
      <c r="J179" s="11">
        <v>1170000</v>
      </c>
      <c r="K179" s="11">
        <v>1236342.18</v>
      </c>
      <c r="L179" s="11">
        <v>1076063.73</v>
      </c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36.75" customHeight="1">
      <c r="A180" s="32"/>
      <c r="B180" s="111"/>
      <c r="C180" s="32"/>
      <c r="D180" s="30"/>
      <c r="E180" s="117"/>
      <c r="F180" s="21" t="s">
        <v>17</v>
      </c>
      <c r="G180" s="11">
        <f t="shared" si="172"/>
        <v>0</v>
      </c>
      <c r="H180" s="11"/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37.5" customHeight="1">
      <c r="A181" s="29"/>
      <c r="B181" s="109" t="s">
        <v>109</v>
      </c>
      <c r="C181" s="31"/>
      <c r="D181" s="36"/>
      <c r="E181" s="38"/>
      <c r="F181" s="21" t="s">
        <v>15</v>
      </c>
      <c r="G181" s="11">
        <f t="shared" si="172"/>
        <v>248754.29</v>
      </c>
      <c r="H181" s="11">
        <f>H182+H183</f>
        <v>248754.29</v>
      </c>
      <c r="I181" s="11"/>
      <c r="J181" s="11"/>
      <c r="K181" s="11"/>
      <c r="L181" s="11"/>
      <c r="M181" s="44"/>
      <c r="N181" s="83" t="s">
        <v>79</v>
      </c>
      <c r="O181" s="42" t="s">
        <v>65</v>
      </c>
      <c r="P181" s="42"/>
      <c r="Q181" s="42"/>
      <c r="R181" s="42"/>
      <c r="S181" s="42"/>
      <c r="T181" s="42"/>
      <c r="U181" s="42"/>
      <c r="V181" s="44"/>
    </row>
    <row r="182" spans="1:22" s="13" customFormat="1" ht="64.5" customHeight="1">
      <c r="A182" s="29"/>
      <c r="B182" s="110"/>
      <c r="C182" s="24">
        <v>2019</v>
      </c>
      <c r="D182" s="37">
        <v>2024</v>
      </c>
      <c r="E182" s="38" t="s">
        <v>14</v>
      </c>
      <c r="F182" s="21" t="s">
        <v>16</v>
      </c>
      <c r="G182" s="11">
        <f t="shared" ref="G182:G183" si="187">H182+I182+J182+K182+L182+M182</f>
        <v>0</v>
      </c>
      <c r="H182" s="11"/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42" customHeight="1">
      <c r="A183" s="29"/>
      <c r="B183" s="111"/>
      <c r="C183" s="24"/>
      <c r="D183" s="37"/>
      <c r="E183" s="38"/>
      <c r="F183" s="21" t="s">
        <v>17</v>
      </c>
      <c r="G183" s="11">
        <f t="shared" si="187"/>
        <v>248754.29</v>
      </c>
      <c r="H183" s="11">
        <v>248754.29</v>
      </c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69.75" hidden="1" customHeight="1">
      <c r="A184" s="43"/>
      <c r="B184" s="218" t="s">
        <v>100</v>
      </c>
      <c r="C184" s="112">
        <v>2017</v>
      </c>
      <c r="D184" s="112">
        <v>2025</v>
      </c>
      <c r="E184" s="115" t="s">
        <v>14</v>
      </c>
      <c r="F184" s="22" t="s">
        <v>15</v>
      </c>
      <c r="G184" s="11" t="e">
        <f>#REF!+#REF!+H184+I184+J184+K184</f>
        <v>#REF!</v>
      </c>
      <c r="H184" s="11">
        <f>H185+H186</f>
        <v>0</v>
      </c>
      <c r="I184" s="11"/>
      <c r="J184" s="11"/>
      <c r="K184" s="11"/>
      <c r="L184" s="11"/>
      <c r="M184" s="44"/>
      <c r="N184" s="83" t="s">
        <v>86</v>
      </c>
      <c r="O184" s="42" t="s">
        <v>82</v>
      </c>
      <c r="P184" s="42">
        <v>0</v>
      </c>
      <c r="Q184" s="42">
        <v>0</v>
      </c>
      <c r="R184" s="10"/>
      <c r="S184" s="10"/>
      <c r="T184" s="10"/>
      <c r="U184" s="10"/>
      <c r="V184" s="44"/>
    </row>
    <row r="185" spans="1:22" s="13" customFormat="1" ht="70.5" hidden="1" customHeight="1">
      <c r="A185" s="43"/>
      <c r="B185" s="219"/>
      <c r="C185" s="113"/>
      <c r="D185" s="113"/>
      <c r="E185" s="116"/>
      <c r="F185" s="22" t="s">
        <v>16</v>
      </c>
      <c r="G185" s="11" t="e">
        <f>#REF!+#REF!+H185+I185+J185+K185</f>
        <v>#REF!</v>
      </c>
      <c r="H185" s="11">
        <v>0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57.75" hidden="1" customHeight="1">
      <c r="A186" s="43"/>
      <c r="B186" s="220"/>
      <c r="C186" s="114"/>
      <c r="D186" s="114"/>
      <c r="E186" s="117"/>
      <c r="F186" s="22" t="s">
        <v>17</v>
      </c>
      <c r="G186" s="11" t="e">
        <f>#REF!+#REF!+H186+I186+J186+K186</f>
        <v>#REF!</v>
      </c>
      <c r="H186" s="11"/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34.5" customHeight="1">
      <c r="A187" s="43"/>
      <c r="B187" s="218" t="s">
        <v>101</v>
      </c>
      <c r="C187" s="112">
        <v>2019</v>
      </c>
      <c r="D187" s="112">
        <v>2024</v>
      </c>
      <c r="E187" s="115" t="s">
        <v>14</v>
      </c>
      <c r="F187" s="22" t="s">
        <v>15</v>
      </c>
      <c r="G187" s="11">
        <f>H187+I187+J187+K187+L187+M187</f>
        <v>4518606.68</v>
      </c>
      <c r="H187" s="11">
        <f>H188+H189</f>
        <v>4518606.68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3100</v>
      </c>
      <c r="Q187" s="42">
        <v>3100</v>
      </c>
      <c r="R187" s="10"/>
      <c r="S187" s="10"/>
      <c r="T187" s="10"/>
      <c r="U187" s="10"/>
      <c r="V187" s="44"/>
    </row>
    <row r="188" spans="1:22" s="13" customFormat="1" ht="65.25" customHeight="1">
      <c r="A188" s="43"/>
      <c r="B188" s="219"/>
      <c r="C188" s="113"/>
      <c r="D188" s="113"/>
      <c r="E188" s="116"/>
      <c r="F188" s="22" t="s">
        <v>16</v>
      </c>
      <c r="G188" s="11">
        <f t="shared" ref="G188:G216" si="188">H188+I188+J188+K188+L188+M188</f>
        <v>591608.68000000005</v>
      </c>
      <c r="H188" s="11">
        <v>591608.68000000005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39" customHeight="1">
      <c r="A189" s="43"/>
      <c r="B189" s="220"/>
      <c r="C189" s="114"/>
      <c r="D189" s="114"/>
      <c r="E189" s="117"/>
      <c r="F189" s="22" t="s">
        <v>17</v>
      </c>
      <c r="G189" s="11">
        <f t="shared" si="188"/>
        <v>3926998</v>
      </c>
      <c r="H189" s="11">
        <v>3926998</v>
      </c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2.25" hidden="1" customHeight="1">
      <c r="A190" s="43"/>
      <c r="B190" s="118" t="s">
        <v>85</v>
      </c>
      <c r="C190" s="112">
        <v>2017</v>
      </c>
      <c r="D190" s="112">
        <v>2025</v>
      </c>
      <c r="E190" s="115" t="s">
        <v>14</v>
      </c>
      <c r="F190" s="22" t="s">
        <v>15</v>
      </c>
      <c r="G190" s="11">
        <f t="shared" si="188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86</v>
      </c>
      <c r="O190" s="42" t="s">
        <v>65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104.25" hidden="1" customHeight="1">
      <c r="A191" s="43"/>
      <c r="B191" s="119"/>
      <c r="C191" s="113"/>
      <c r="D191" s="113"/>
      <c r="E191" s="116"/>
      <c r="F191" s="22" t="s">
        <v>16</v>
      </c>
      <c r="G191" s="11">
        <f t="shared" si="188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79.5" hidden="1" customHeight="1">
      <c r="A192" s="43"/>
      <c r="B192" s="120"/>
      <c r="C192" s="114"/>
      <c r="D192" s="114"/>
      <c r="E192" s="117"/>
      <c r="F192" s="22" t="s">
        <v>17</v>
      </c>
      <c r="G192" s="11">
        <f t="shared" si="188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1.5" hidden="1" customHeight="1">
      <c r="A193" s="43"/>
      <c r="B193" s="118" t="s">
        <v>84</v>
      </c>
      <c r="C193" s="112">
        <v>2017</v>
      </c>
      <c r="D193" s="112">
        <v>2025</v>
      </c>
      <c r="E193" s="115" t="s">
        <v>14</v>
      </c>
      <c r="F193" s="22" t="s">
        <v>15</v>
      </c>
      <c r="G193" s="11">
        <f t="shared" si="188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81</v>
      </c>
      <c r="O193" s="42" t="s">
        <v>82</v>
      </c>
      <c r="P193" s="42">
        <v>0</v>
      </c>
      <c r="Q193" s="42">
        <v>0</v>
      </c>
      <c r="R193" s="10"/>
      <c r="S193" s="10"/>
      <c r="T193" s="10"/>
      <c r="U193" s="10"/>
      <c r="V193" s="44"/>
    </row>
    <row r="194" spans="1:22" s="13" customFormat="1" ht="48" hidden="1" customHeight="1">
      <c r="A194" s="43"/>
      <c r="B194" s="119"/>
      <c r="C194" s="113"/>
      <c r="D194" s="113"/>
      <c r="E194" s="116"/>
      <c r="F194" s="22" t="s">
        <v>16</v>
      </c>
      <c r="G194" s="11">
        <f t="shared" si="188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43"/>
      <c r="B195" s="120"/>
      <c r="C195" s="114"/>
      <c r="D195" s="114"/>
      <c r="E195" s="117"/>
      <c r="F195" s="22" t="s">
        <v>17</v>
      </c>
      <c r="G195" s="11">
        <f t="shared" si="188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62.25" hidden="1" customHeight="1">
      <c r="A196" s="62"/>
      <c r="B196" s="118" t="s">
        <v>103</v>
      </c>
      <c r="C196" s="112">
        <v>2018</v>
      </c>
      <c r="D196" s="112">
        <v>2025</v>
      </c>
      <c r="E196" s="115" t="s">
        <v>14</v>
      </c>
      <c r="F196" s="22" t="s">
        <v>15</v>
      </c>
      <c r="G196" s="11">
        <f t="shared" si="188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2915</v>
      </c>
      <c r="Q196" s="42">
        <v>2915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19"/>
      <c r="C197" s="113"/>
      <c r="D197" s="113"/>
      <c r="E197" s="116"/>
      <c r="F197" s="22" t="s">
        <v>16</v>
      </c>
      <c r="G197" s="11">
        <f t="shared" si="188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20"/>
      <c r="C198" s="114"/>
      <c r="D198" s="114"/>
      <c r="E198" s="117"/>
      <c r="F198" s="22" t="s">
        <v>17</v>
      </c>
      <c r="G198" s="11">
        <f t="shared" si="188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1.5" hidden="1" customHeight="1">
      <c r="A199" s="62"/>
      <c r="B199" s="118" t="s">
        <v>104</v>
      </c>
      <c r="C199" s="112">
        <v>2018</v>
      </c>
      <c r="D199" s="112">
        <v>2025</v>
      </c>
      <c r="E199" s="115" t="s">
        <v>14</v>
      </c>
      <c r="F199" s="22" t="s">
        <v>15</v>
      </c>
      <c r="G199" s="11">
        <f t="shared" si="188"/>
        <v>0</v>
      </c>
      <c r="H199" s="11">
        <f>H200+H201</f>
        <v>0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1450</v>
      </c>
      <c r="Q199" s="42">
        <v>1450</v>
      </c>
      <c r="R199" s="10"/>
      <c r="S199" s="10"/>
      <c r="T199" s="10"/>
      <c r="U199" s="10"/>
      <c r="V199" s="44"/>
    </row>
    <row r="200" spans="1:22" s="13" customFormat="1" ht="62.25" hidden="1" customHeight="1">
      <c r="A200" s="62"/>
      <c r="B200" s="119"/>
      <c r="C200" s="113"/>
      <c r="D200" s="113"/>
      <c r="E200" s="116"/>
      <c r="F200" s="22" t="s">
        <v>16</v>
      </c>
      <c r="G200" s="11">
        <f t="shared" si="188"/>
        <v>0</v>
      </c>
      <c r="H200" s="11">
        <v>0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62.25" hidden="1" customHeight="1">
      <c r="A201" s="62"/>
      <c r="B201" s="120"/>
      <c r="C201" s="114"/>
      <c r="D201" s="114"/>
      <c r="E201" s="117"/>
      <c r="F201" s="22" t="s">
        <v>17</v>
      </c>
      <c r="G201" s="11">
        <f t="shared" si="188"/>
        <v>0</v>
      </c>
      <c r="H201" s="11"/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58.5" customHeight="1">
      <c r="A202" s="63"/>
      <c r="B202" s="118" t="s">
        <v>106</v>
      </c>
      <c r="C202" s="112">
        <v>2019</v>
      </c>
      <c r="D202" s="112">
        <v>2024</v>
      </c>
      <c r="E202" s="115" t="s">
        <v>14</v>
      </c>
      <c r="F202" s="22" t="s">
        <v>15</v>
      </c>
      <c r="G202" s="11">
        <f t="shared" si="188"/>
        <v>1500000</v>
      </c>
      <c r="H202" s="11">
        <f>H203+H204</f>
        <v>1500000</v>
      </c>
      <c r="I202" s="11"/>
      <c r="J202" s="11"/>
      <c r="K202" s="11"/>
      <c r="L202" s="11"/>
      <c r="M202" s="44"/>
      <c r="N202" s="81" t="s">
        <v>105</v>
      </c>
      <c r="O202" s="10" t="s">
        <v>59</v>
      </c>
      <c r="P202" s="42"/>
      <c r="Q202" s="42">
        <v>100</v>
      </c>
      <c r="R202" s="10"/>
      <c r="S202" s="10"/>
      <c r="T202" s="10"/>
      <c r="U202" s="10"/>
      <c r="V202" s="44"/>
    </row>
    <row r="203" spans="1:22" s="13" customFormat="1" ht="62.25" customHeight="1">
      <c r="A203" s="63"/>
      <c r="B203" s="119"/>
      <c r="C203" s="113"/>
      <c r="D203" s="113"/>
      <c r="E203" s="116"/>
      <c r="F203" s="22" t="s">
        <v>16</v>
      </c>
      <c r="G203" s="11">
        <f t="shared" si="188"/>
        <v>75193</v>
      </c>
      <c r="H203" s="11">
        <v>75193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42" customHeight="1">
      <c r="A204" s="63"/>
      <c r="B204" s="120"/>
      <c r="C204" s="114"/>
      <c r="D204" s="114"/>
      <c r="E204" s="117"/>
      <c r="F204" s="22" t="s">
        <v>17</v>
      </c>
      <c r="G204" s="11">
        <f t="shared" si="188"/>
        <v>1424807</v>
      </c>
      <c r="H204" s="11">
        <v>1424807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49.5" customHeight="1">
      <c r="A205" s="64"/>
      <c r="B205" s="118" t="s">
        <v>107</v>
      </c>
      <c r="C205" s="112">
        <v>2019</v>
      </c>
      <c r="D205" s="112">
        <v>2024</v>
      </c>
      <c r="E205" s="115" t="s">
        <v>14</v>
      </c>
      <c r="F205" s="22" t="s">
        <v>15</v>
      </c>
      <c r="G205" s="11">
        <f t="shared" si="188"/>
        <v>18245464.419999998</v>
      </c>
      <c r="H205" s="11">
        <f>H206+H207</f>
        <v>18245464.419999998</v>
      </c>
      <c r="I205" s="11"/>
      <c r="J205" s="11"/>
      <c r="K205" s="11"/>
      <c r="L205" s="11"/>
      <c r="M205" s="44"/>
      <c r="N205" s="83" t="s">
        <v>128</v>
      </c>
      <c r="O205" s="10" t="s">
        <v>82</v>
      </c>
      <c r="P205" s="42"/>
      <c r="Q205" s="42">
        <v>1</v>
      </c>
      <c r="R205" s="10"/>
      <c r="S205" s="10"/>
      <c r="T205" s="10"/>
      <c r="U205" s="10"/>
      <c r="V205" s="44"/>
    </row>
    <row r="206" spans="1:22" s="13" customFormat="1" ht="61.5" customHeight="1">
      <c r="A206" s="64"/>
      <c r="B206" s="119"/>
      <c r="C206" s="113"/>
      <c r="D206" s="113"/>
      <c r="E206" s="116"/>
      <c r="F206" s="22" t="s">
        <v>16</v>
      </c>
      <c r="G206" s="11">
        <f t="shared" si="188"/>
        <v>912273.77</v>
      </c>
      <c r="H206" s="11">
        <v>912273.77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72" customHeight="1">
      <c r="A207" s="64"/>
      <c r="B207" s="120"/>
      <c r="C207" s="114"/>
      <c r="D207" s="114"/>
      <c r="E207" s="117"/>
      <c r="F207" s="22" t="s">
        <v>17</v>
      </c>
      <c r="G207" s="11">
        <f t="shared" si="188"/>
        <v>17333190.649999999</v>
      </c>
      <c r="H207" s="11">
        <v>17333190.649999999</v>
      </c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7.5" customHeight="1">
      <c r="A208" s="72"/>
      <c r="B208" s="118" t="s">
        <v>106</v>
      </c>
      <c r="C208" s="112">
        <v>2019</v>
      </c>
      <c r="D208" s="112">
        <v>2024</v>
      </c>
      <c r="E208" s="115" t="s">
        <v>14</v>
      </c>
      <c r="F208" s="22" t="s">
        <v>15</v>
      </c>
      <c r="G208" s="11">
        <f t="shared" si="188"/>
        <v>480996</v>
      </c>
      <c r="H208" s="11"/>
      <c r="I208" s="11">
        <f>I209+I210</f>
        <v>480996</v>
      </c>
      <c r="J208" s="11"/>
      <c r="K208" s="11"/>
      <c r="L208" s="11"/>
      <c r="M208" s="44"/>
      <c r="N208" s="81" t="s">
        <v>105</v>
      </c>
      <c r="O208" s="10" t="s">
        <v>59</v>
      </c>
      <c r="P208" s="42"/>
      <c r="Q208" s="42"/>
      <c r="R208" s="10">
        <v>100</v>
      </c>
      <c r="S208" s="10"/>
      <c r="T208" s="10"/>
      <c r="U208" s="10"/>
      <c r="V208" s="44"/>
    </row>
    <row r="209" spans="1:22" s="13" customFormat="1" ht="63" customHeight="1">
      <c r="A209" s="72"/>
      <c r="B209" s="119"/>
      <c r="C209" s="113"/>
      <c r="D209" s="113"/>
      <c r="E209" s="116"/>
      <c r="F209" s="22" t="s">
        <v>16</v>
      </c>
      <c r="G209" s="11">
        <f t="shared" si="188"/>
        <v>480996</v>
      </c>
      <c r="H209" s="11"/>
      <c r="I209" s="11">
        <v>480996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8.5" customHeight="1">
      <c r="A210" s="72"/>
      <c r="B210" s="120"/>
      <c r="C210" s="114"/>
      <c r="D210" s="114"/>
      <c r="E210" s="117"/>
      <c r="F210" s="22" t="s">
        <v>17</v>
      </c>
      <c r="G210" s="11"/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9" customHeight="1">
      <c r="A211" s="72"/>
      <c r="B211" s="118" t="s">
        <v>126</v>
      </c>
      <c r="C211" s="112">
        <v>2019</v>
      </c>
      <c r="D211" s="112">
        <v>2024</v>
      </c>
      <c r="E211" s="115" t="s">
        <v>14</v>
      </c>
      <c r="F211" s="22" t="s">
        <v>15</v>
      </c>
      <c r="G211" s="11">
        <f t="shared" si="188"/>
        <v>28099286.91</v>
      </c>
      <c r="H211" s="11"/>
      <c r="I211" s="11">
        <f>I212+I213</f>
        <v>28099286.91</v>
      </c>
      <c r="J211" s="11"/>
      <c r="K211" s="11"/>
      <c r="L211" s="11"/>
      <c r="M211" s="44"/>
      <c r="N211" s="83" t="s">
        <v>86</v>
      </c>
      <c r="O211" s="69" t="s">
        <v>170</v>
      </c>
      <c r="P211" s="42"/>
      <c r="Q211" s="42"/>
      <c r="R211" s="10">
        <v>20.82</v>
      </c>
      <c r="S211" s="10"/>
      <c r="T211" s="10"/>
      <c r="U211" s="10"/>
      <c r="V211" s="44"/>
    </row>
    <row r="212" spans="1:22" s="13" customFormat="1" ht="64.5" customHeight="1">
      <c r="A212" s="72"/>
      <c r="B212" s="119"/>
      <c r="C212" s="113"/>
      <c r="D212" s="113"/>
      <c r="E212" s="116"/>
      <c r="F212" s="22" t="s">
        <v>16</v>
      </c>
      <c r="G212" s="11">
        <f t="shared" si="188"/>
        <v>1913087.29</v>
      </c>
      <c r="H212" s="11"/>
      <c r="I212" s="11">
        <v>1913087.29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50.25" customHeight="1">
      <c r="A213" s="72"/>
      <c r="B213" s="120"/>
      <c r="C213" s="114"/>
      <c r="D213" s="114"/>
      <c r="E213" s="117"/>
      <c r="F213" s="22" t="s">
        <v>17</v>
      </c>
      <c r="G213" s="11">
        <f t="shared" si="188"/>
        <v>26186199.620000001</v>
      </c>
      <c r="H213" s="11"/>
      <c r="I213" s="11">
        <v>26186199.620000001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38.25" customHeight="1">
      <c r="A214" s="72"/>
      <c r="B214" s="118" t="s">
        <v>127</v>
      </c>
      <c r="C214" s="112">
        <v>2019</v>
      </c>
      <c r="D214" s="112">
        <v>2024</v>
      </c>
      <c r="E214" s="115" t="s">
        <v>14</v>
      </c>
      <c r="F214" s="22" t="s">
        <v>15</v>
      </c>
      <c r="G214" s="11">
        <f t="shared" si="188"/>
        <v>26037059.780000001</v>
      </c>
      <c r="H214" s="11"/>
      <c r="I214" s="11">
        <f>I215+I216</f>
        <v>26037059.780000001</v>
      </c>
      <c r="J214" s="11"/>
      <c r="K214" s="11"/>
      <c r="L214" s="11"/>
      <c r="M214" s="44"/>
      <c r="N214" s="83" t="s">
        <v>128</v>
      </c>
      <c r="O214" s="10" t="s">
        <v>82</v>
      </c>
      <c r="P214" s="42"/>
      <c r="Q214" s="42"/>
      <c r="R214" s="42">
        <v>0.95899999999999996</v>
      </c>
      <c r="S214" s="10"/>
      <c r="T214" s="10"/>
      <c r="U214" s="10"/>
      <c r="V214" s="44"/>
    </row>
    <row r="215" spans="1:22" s="13" customFormat="1" ht="67.5" customHeight="1">
      <c r="A215" s="72"/>
      <c r="B215" s="119"/>
      <c r="C215" s="113"/>
      <c r="D215" s="113"/>
      <c r="E215" s="116"/>
      <c r="F215" s="22" t="s">
        <v>16</v>
      </c>
      <c r="G215" s="11">
        <f t="shared" si="188"/>
        <v>1301853</v>
      </c>
      <c r="H215" s="11"/>
      <c r="I215" s="11">
        <v>1301853</v>
      </c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5.75" customHeight="1">
      <c r="A216" s="72"/>
      <c r="B216" s="120"/>
      <c r="C216" s="114"/>
      <c r="D216" s="114"/>
      <c r="E216" s="117"/>
      <c r="F216" s="22" t="s">
        <v>17</v>
      </c>
      <c r="G216" s="11">
        <f t="shared" si="188"/>
        <v>24735206.780000001</v>
      </c>
      <c r="H216" s="11"/>
      <c r="I216" s="11">
        <v>24735206.780000001</v>
      </c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27" customHeight="1">
      <c r="A217" s="24"/>
      <c r="B217" s="145" t="s">
        <v>145</v>
      </c>
      <c r="C217" s="148">
        <v>2019</v>
      </c>
      <c r="D217" s="148">
        <v>2024</v>
      </c>
      <c r="E217" s="106" t="s">
        <v>14</v>
      </c>
      <c r="F217" s="91" t="s">
        <v>15</v>
      </c>
      <c r="G217" s="99">
        <f>H217+I217+J217+K217+L217+M217</f>
        <v>95409483.750000015</v>
      </c>
      <c r="H217" s="99">
        <f>H214+H211+H208+H202+H187+H181+H178+H175+H172+H205</f>
        <v>27440316.68</v>
      </c>
      <c r="I217" s="99">
        <f>I214+I211+I208+I202+I187+I181+I178+I175+I172+I205</f>
        <v>56635880.410000004</v>
      </c>
      <c r="J217" s="99">
        <f t="shared" ref="J217:M217" si="189">J214+J211+J208+J202+J187+J181+J178+J175+J172+J205</f>
        <v>3806858.86</v>
      </c>
      <c r="K217" s="99">
        <f t="shared" si="189"/>
        <v>3677515.1500000004</v>
      </c>
      <c r="L217" s="99">
        <f t="shared" si="189"/>
        <v>3848912.65</v>
      </c>
      <c r="M217" s="99">
        <f t="shared" si="189"/>
        <v>0</v>
      </c>
      <c r="N217" s="82"/>
      <c r="O217" s="10"/>
      <c r="P217" s="42"/>
      <c r="Q217" s="42"/>
      <c r="R217" s="10"/>
      <c r="S217" s="10"/>
      <c r="T217" s="10"/>
      <c r="U217" s="10"/>
      <c r="V217" s="44"/>
    </row>
    <row r="218" spans="1:22" s="13" customFormat="1" ht="60.75" customHeight="1">
      <c r="A218" s="24"/>
      <c r="B218" s="146"/>
      <c r="C218" s="149"/>
      <c r="D218" s="149"/>
      <c r="E218" s="107"/>
      <c r="F218" s="91" t="s">
        <v>16</v>
      </c>
      <c r="G218" s="92">
        <f t="shared" ref="G218:G219" si="190">H218+I218+J218+K218+L218+M218</f>
        <v>21450275.93</v>
      </c>
      <c r="H218" s="92">
        <f>H215+H212+H209+H206+H203+H188+H182+H179+H176+H173</f>
        <v>4402515.2600000007</v>
      </c>
      <c r="I218" s="92">
        <f t="shared" ref="I218:M218" si="191">I215+I212+I209+I206+I203+I188+I182+I179+I176+I173</f>
        <v>5714474.0100000007</v>
      </c>
      <c r="J218" s="92">
        <f t="shared" si="191"/>
        <v>3806858.86</v>
      </c>
      <c r="K218" s="92">
        <f t="shared" si="191"/>
        <v>3677515.1500000004</v>
      </c>
      <c r="L218" s="92">
        <f t="shared" si="191"/>
        <v>3848912.65</v>
      </c>
      <c r="M218" s="92">
        <f t="shared" si="191"/>
        <v>0</v>
      </c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47.25" customHeight="1">
      <c r="A219" s="32"/>
      <c r="B219" s="147"/>
      <c r="C219" s="150"/>
      <c r="D219" s="150"/>
      <c r="E219" s="108"/>
      <c r="F219" s="91" t="s">
        <v>17</v>
      </c>
      <c r="G219" s="92">
        <f t="shared" si="190"/>
        <v>73959207.820000008</v>
      </c>
      <c r="H219" s="92">
        <f>H216+H213+H210+H207+H204+H189+H183+H180+H177+H174</f>
        <v>23037801.419999998</v>
      </c>
      <c r="I219" s="92">
        <f t="shared" ref="I219:M219" si="192">I216+I213+I210+I207+I204+I189+I183+I180+I177+I174</f>
        <v>50921406.400000006</v>
      </c>
      <c r="J219" s="92">
        <f t="shared" si="192"/>
        <v>0</v>
      </c>
      <c r="K219" s="92">
        <f t="shared" si="192"/>
        <v>0</v>
      </c>
      <c r="L219" s="92">
        <f t="shared" si="192"/>
        <v>0</v>
      </c>
      <c r="M219" s="92">
        <f t="shared" si="192"/>
        <v>0</v>
      </c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85.5" customHeight="1">
      <c r="A220" s="159" t="s">
        <v>146</v>
      </c>
      <c r="B220" s="160"/>
      <c r="C220" s="33" t="s">
        <v>42</v>
      </c>
      <c r="D220" s="33" t="s">
        <v>42</v>
      </c>
      <c r="E220" s="33" t="s">
        <v>42</v>
      </c>
      <c r="F220" s="35" t="s">
        <v>42</v>
      </c>
      <c r="G220" s="11" t="s">
        <v>42</v>
      </c>
      <c r="H220" s="35" t="s">
        <v>42</v>
      </c>
      <c r="I220" s="35" t="s">
        <v>42</v>
      </c>
      <c r="J220" s="35" t="s">
        <v>42</v>
      </c>
      <c r="K220" s="35" t="s">
        <v>42</v>
      </c>
      <c r="L220" s="35"/>
      <c r="M220" s="44"/>
      <c r="N220" s="86" t="s">
        <v>42</v>
      </c>
      <c r="O220" s="35" t="s">
        <v>42</v>
      </c>
      <c r="P220" s="35" t="s">
        <v>42</v>
      </c>
      <c r="Q220" s="35" t="s">
        <v>42</v>
      </c>
      <c r="R220" s="35" t="s">
        <v>42</v>
      </c>
      <c r="S220" s="35" t="s">
        <v>42</v>
      </c>
      <c r="T220" s="35" t="s">
        <v>42</v>
      </c>
      <c r="U220" s="35"/>
      <c r="V220" s="44"/>
    </row>
    <row r="221" spans="1:22" s="13" customFormat="1" ht="87" customHeight="1">
      <c r="A221" s="157" t="s">
        <v>89</v>
      </c>
      <c r="B221" s="158"/>
      <c r="C221" s="33">
        <v>2019</v>
      </c>
      <c r="D221" s="33">
        <v>2024</v>
      </c>
      <c r="E221" s="56"/>
      <c r="F221" s="21"/>
      <c r="G221" s="11"/>
      <c r="H221" s="11"/>
      <c r="I221" s="11"/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31.5" customHeight="1">
      <c r="A222" s="51"/>
      <c r="B222" s="118" t="s">
        <v>96</v>
      </c>
      <c r="C222" s="112">
        <v>2019</v>
      </c>
      <c r="D222" s="112">
        <v>2024</v>
      </c>
      <c r="E222" s="115" t="s">
        <v>14</v>
      </c>
      <c r="F222" s="21" t="s">
        <v>15</v>
      </c>
      <c r="G222" s="11">
        <f>G225</f>
        <v>0</v>
      </c>
      <c r="H222" s="11">
        <f t="shared" ref="H222:J222" si="193">H225</f>
        <v>0</v>
      </c>
      <c r="I222" s="11">
        <f t="shared" si="193"/>
        <v>0</v>
      </c>
      <c r="J222" s="11">
        <f t="shared" si="193"/>
        <v>0</v>
      </c>
      <c r="K222" s="11">
        <f>K225</f>
        <v>0</v>
      </c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1.5" customHeight="1">
      <c r="A223" s="51"/>
      <c r="B223" s="119"/>
      <c r="C223" s="113"/>
      <c r="D223" s="113"/>
      <c r="E223" s="116"/>
      <c r="F223" s="21" t="s">
        <v>88</v>
      </c>
      <c r="G223" s="11">
        <f>G226</f>
        <v>0</v>
      </c>
      <c r="H223" s="11">
        <f t="shared" ref="H223:J223" si="194">H226</f>
        <v>0</v>
      </c>
      <c r="I223" s="11">
        <f t="shared" si="194"/>
        <v>0</v>
      </c>
      <c r="J223" s="11">
        <f t="shared" si="194"/>
        <v>0</v>
      </c>
      <c r="K223" s="11">
        <f>K226</f>
        <v>0</v>
      </c>
      <c r="L223" s="11"/>
      <c r="M223" s="44"/>
      <c r="N223" s="82"/>
      <c r="O223" s="10"/>
      <c r="P223" s="42"/>
      <c r="Q223" s="42"/>
      <c r="R223" s="10"/>
      <c r="S223" s="10"/>
      <c r="T223" s="10"/>
      <c r="U223" s="10"/>
      <c r="V223" s="44"/>
    </row>
    <row r="224" spans="1:22" s="13" customFormat="1" ht="45.75" customHeight="1">
      <c r="A224" s="51"/>
      <c r="B224" s="120"/>
      <c r="C224" s="114"/>
      <c r="D224" s="114"/>
      <c r="E224" s="117"/>
      <c r="F224" s="21" t="s">
        <v>17</v>
      </c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28.5" customHeight="1">
      <c r="A225" s="112"/>
      <c r="B225" s="121" t="s">
        <v>110</v>
      </c>
      <c r="C225" s="112">
        <v>2019</v>
      </c>
      <c r="D225" s="112">
        <v>2024</v>
      </c>
      <c r="E225" s="115" t="s">
        <v>14</v>
      </c>
      <c r="F225" s="21" t="s">
        <v>15</v>
      </c>
      <c r="G225" s="11">
        <f>G228</f>
        <v>0</v>
      </c>
      <c r="H225" s="11">
        <f t="shared" ref="H225:J225" si="195">H228</f>
        <v>0</v>
      </c>
      <c r="I225" s="11">
        <f t="shared" si="195"/>
        <v>0</v>
      </c>
      <c r="J225" s="11">
        <f t="shared" si="195"/>
        <v>0</v>
      </c>
      <c r="K225" s="11">
        <f>K228</f>
        <v>0</v>
      </c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0" customHeight="1">
      <c r="A226" s="113"/>
      <c r="B226" s="122"/>
      <c r="C226" s="113"/>
      <c r="D226" s="113"/>
      <c r="E226" s="116"/>
      <c r="F226" s="21" t="s">
        <v>88</v>
      </c>
      <c r="G226" s="11">
        <f>G229</f>
        <v>0</v>
      </c>
      <c r="H226" s="11">
        <f t="shared" ref="H226:J226" si="196">H229</f>
        <v>0</v>
      </c>
      <c r="I226" s="11">
        <f t="shared" si="196"/>
        <v>0</v>
      </c>
      <c r="J226" s="11">
        <f t="shared" si="196"/>
        <v>0</v>
      </c>
      <c r="K226" s="11">
        <f>K229</f>
        <v>0</v>
      </c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134.25" customHeight="1">
      <c r="A227" s="114"/>
      <c r="B227" s="123"/>
      <c r="C227" s="114"/>
      <c r="D227" s="114"/>
      <c r="E227" s="117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58.5" customHeight="1">
      <c r="A228" s="52"/>
      <c r="B228" s="109" t="s">
        <v>90</v>
      </c>
      <c r="C228" s="112">
        <v>2019</v>
      </c>
      <c r="D228" s="112">
        <v>2024</v>
      </c>
      <c r="E228" s="115" t="s">
        <v>14</v>
      </c>
      <c r="F228" s="21" t="s">
        <v>15</v>
      </c>
      <c r="G228" s="11">
        <f>H228+I228+J228+K228+L228</f>
        <v>0</v>
      </c>
      <c r="H228" s="11">
        <f t="shared" ref="H228:J228" si="197">H229</f>
        <v>0</v>
      </c>
      <c r="I228" s="11">
        <f t="shared" si="197"/>
        <v>0</v>
      </c>
      <c r="J228" s="11">
        <f t="shared" si="197"/>
        <v>0</v>
      </c>
      <c r="K228" s="11">
        <f>K229</f>
        <v>0</v>
      </c>
      <c r="L228" s="11"/>
      <c r="M228" s="44"/>
      <c r="N228" s="87"/>
      <c r="O228" s="10"/>
      <c r="P228" s="42"/>
      <c r="Q228" s="42"/>
      <c r="R228" s="42"/>
      <c r="S228" s="42"/>
      <c r="T228" s="42"/>
      <c r="U228" s="42"/>
      <c r="V228" s="44"/>
    </row>
    <row r="229" spans="1:22" s="13" customFormat="1" ht="28.5" customHeight="1">
      <c r="A229" s="53"/>
      <c r="B229" s="110"/>
      <c r="C229" s="113"/>
      <c r="D229" s="113"/>
      <c r="E229" s="116"/>
      <c r="F229" s="21" t="s">
        <v>88</v>
      </c>
      <c r="G229" s="11">
        <f>H229+I229+J229+K229+L229</f>
        <v>0</v>
      </c>
      <c r="H229" s="11">
        <v>0</v>
      </c>
      <c r="I229" s="11"/>
      <c r="J229" s="11"/>
      <c r="K229" s="11"/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36" customHeight="1">
      <c r="A230" s="54"/>
      <c r="B230" s="111"/>
      <c r="C230" s="114"/>
      <c r="D230" s="114"/>
      <c r="E230" s="117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25.5" customHeight="1">
      <c r="A231" s="55"/>
      <c r="B231" s="121" t="s">
        <v>91</v>
      </c>
      <c r="C231" s="112">
        <v>2019</v>
      </c>
      <c r="D231" s="112">
        <v>2024</v>
      </c>
      <c r="E231" s="115" t="s">
        <v>14</v>
      </c>
      <c r="F231" s="21" t="s">
        <v>15</v>
      </c>
      <c r="G231" s="11">
        <f>G234</f>
        <v>402288.5</v>
      </c>
      <c r="H231" s="11">
        <f t="shared" ref="H231:J231" si="198">H234</f>
        <v>79298.5</v>
      </c>
      <c r="I231" s="11">
        <f t="shared" si="198"/>
        <v>76990</v>
      </c>
      <c r="J231" s="11">
        <f t="shared" si="198"/>
        <v>82000</v>
      </c>
      <c r="K231" s="11">
        <f>K234</f>
        <v>82000</v>
      </c>
      <c r="L231" s="11">
        <f>L234</f>
        <v>82000</v>
      </c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31.5" customHeight="1">
      <c r="A232" s="55"/>
      <c r="B232" s="122"/>
      <c r="C232" s="113"/>
      <c r="D232" s="113"/>
      <c r="E232" s="116"/>
      <c r="F232" s="21" t="s">
        <v>88</v>
      </c>
      <c r="G232" s="11">
        <f>G235</f>
        <v>402288.5</v>
      </c>
      <c r="H232" s="11">
        <f t="shared" ref="H232:J232" si="199">H235</f>
        <v>79298.5</v>
      </c>
      <c r="I232" s="11">
        <f t="shared" si="199"/>
        <v>76990</v>
      </c>
      <c r="J232" s="11">
        <f t="shared" si="199"/>
        <v>82000</v>
      </c>
      <c r="K232" s="11">
        <f>K235</f>
        <v>82000</v>
      </c>
      <c r="L232" s="11">
        <f>L235</f>
        <v>82000</v>
      </c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6.75" customHeight="1">
      <c r="A233" s="55"/>
      <c r="B233" s="123"/>
      <c r="C233" s="114"/>
      <c r="D233" s="114"/>
      <c r="E233" s="117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29.25" customHeight="1">
      <c r="A234" s="55"/>
      <c r="B234" s="121" t="s">
        <v>111</v>
      </c>
      <c r="C234" s="112">
        <v>2019</v>
      </c>
      <c r="D234" s="112">
        <v>2024</v>
      </c>
      <c r="E234" s="115" t="s">
        <v>14</v>
      </c>
      <c r="F234" s="21" t="s">
        <v>15</v>
      </c>
      <c r="G234" s="11">
        <f>G237+G240+G243</f>
        <v>402288.5</v>
      </c>
      <c r="H234" s="11">
        <f t="shared" ref="H234:J234" si="200">H237+H240+H243</f>
        <v>79298.5</v>
      </c>
      <c r="I234" s="11">
        <f t="shared" si="200"/>
        <v>76990</v>
      </c>
      <c r="J234" s="11">
        <f t="shared" si="200"/>
        <v>82000</v>
      </c>
      <c r="K234" s="11">
        <f>K237+K240+K243</f>
        <v>82000</v>
      </c>
      <c r="L234" s="11">
        <f>L237+L240+L243</f>
        <v>82000</v>
      </c>
      <c r="M234" s="44"/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30.75" customHeight="1">
      <c r="A235" s="55"/>
      <c r="B235" s="122"/>
      <c r="C235" s="113"/>
      <c r="D235" s="113"/>
      <c r="E235" s="116"/>
      <c r="F235" s="21" t="s">
        <v>88</v>
      </c>
      <c r="G235" s="11">
        <f>G238+G241+G244</f>
        <v>402288.5</v>
      </c>
      <c r="H235" s="11">
        <f t="shared" ref="H235:J235" si="201">H238+H241+H244</f>
        <v>79298.5</v>
      </c>
      <c r="I235" s="11">
        <f t="shared" si="201"/>
        <v>76990</v>
      </c>
      <c r="J235" s="11">
        <f t="shared" si="201"/>
        <v>82000</v>
      </c>
      <c r="K235" s="11">
        <f>K238+K241+K244</f>
        <v>82000</v>
      </c>
      <c r="L235" s="11">
        <f>L238+L241+L244</f>
        <v>82000</v>
      </c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38.25" customHeight="1">
      <c r="A236" s="55"/>
      <c r="B236" s="123"/>
      <c r="C236" s="114"/>
      <c r="D236" s="114"/>
      <c r="E236" s="117"/>
      <c r="F236" s="21" t="s">
        <v>17</v>
      </c>
      <c r="G236" s="11"/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72" customHeight="1">
      <c r="A237" s="57"/>
      <c r="B237" s="109" t="s">
        <v>92</v>
      </c>
      <c r="C237" s="112">
        <v>2019</v>
      </c>
      <c r="D237" s="112">
        <v>2024</v>
      </c>
      <c r="E237" s="115" t="s">
        <v>14</v>
      </c>
      <c r="F237" s="21" t="s">
        <v>15</v>
      </c>
      <c r="G237" s="11">
        <f>H237+I237+J237+K237+L237</f>
        <v>384387.5</v>
      </c>
      <c r="H237" s="11">
        <f t="shared" ref="H237:J237" si="202">H238</f>
        <v>76237.5</v>
      </c>
      <c r="I237" s="11">
        <f t="shared" si="202"/>
        <v>74150</v>
      </c>
      <c r="J237" s="11">
        <f t="shared" si="202"/>
        <v>78000</v>
      </c>
      <c r="K237" s="11">
        <f>K238</f>
        <v>78000</v>
      </c>
      <c r="L237" s="11">
        <f>L238</f>
        <v>78000</v>
      </c>
      <c r="M237" s="11">
        <f>M238</f>
        <v>0</v>
      </c>
      <c r="N237" s="87" t="s">
        <v>97</v>
      </c>
      <c r="O237" s="10" t="s">
        <v>59</v>
      </c>
      <c r="P237" s="42"/>
      <c r="Q237" s="42">
        <v>100</v>
      </c>
      <c r="R237" s="42">
        <v>100</v>
      </c>
      <c r="S237" s="42">
        <v>100</v>
      </c>
      <c r="T237" s="42">
        <v>100</v>
      </c>
      <c r="U237" s="42"/>
      <c r="V237" s="44"/>
    </row>
    <row r="238" spans="1:22" s="13" customFormat="1" ht="27.75" customHeight="1">
      <c r="A238" s="57"/>
      <c r="B238" s="110"/>
      <c r="C238" s="113"/>
      <c r="D238" s="113"/>
      <c r="E238" s="116"/>
      <c r="F238" s="21" t="s">
        <v>88</v>
      </c>
      <c r="G238" s="11">
        <f>H238+I238+J238+K238+L238</f>
        <v>384387.5</v>
      </c>
      <c r="H238" s="11">
        <v>76237.5</v>
      </c>
      <c r="I238" s="11">
        <v>74150</v>
      </c>
      <c r="J238" s="11">
        <v>78000</v>
      </c>
      <c r="K238" s="11">
        <v>78000</v>
      </c>
      <c r="L238" s="11">
        <v>78000</v>
      </c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43.5" customHeight="1">
      <c r="A239" s="57"/>
      <c r="B239" s="111"/>
      <c r="C239" s="114"/>
      <c r="D239" s="114"/>
      <c r="E239" s="117"/>
      <c r="F239" s="21" t="s">
        <v>17</v>
      </c>
      <c r="G239" s="11">
        <f>H239+I239+J239+K239+L239</f>
        <v>0</v>
      </c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101.25" customHeight="1">
      <c r="A240" s="57"/>
      <c r="B240" s="109" t="s">
        <v>93</v>
      </c>
      <c r="C240" s="112">
        <v>2019</v>
      </c>
      <c r="D240" s="112">
        <v>2024</v>
      </c>
      <c r="E240" s="115" t="s">
        <v>14</v>
      </c>
      <c r="F240" s="21" t="s">
        <v>15</v>
      </c>
      <c r="G240" s="11">
        <f t="shared" ref="G240:G245" si="203">H240+I240+J240+K240+L240</f>
        <v>17901</v>
      </c>
      <c r="H240" s="11">
        <f t="shared" ref="H240:J240" si="204">H241</f>
        <v>3061</v>
      </c>
      <c r="I240" s="11">
        <f t="shared" si="204"/>
        <v>2840</v>
      </c>
      <c r="J240" s="11">
        <f t="shared" si="204"/>
        <v>4000</v>
      </c>
      <c r="K240" s="11">
        <f>K241</f>
        <v>4000</v>
      </c>
      <c r="L240" s="11">
        <f>L241</f>
        <v>4000</v>
      </c>
      <c r="M240" s="44"/>
      <c r="N240" s="87" t="s">
        <v>112</v>
      </c>
      <c r="O240" s="10" t="s">
        <v>59</v>
      </c>
      <c r="P240" s="42"/>
      <c r="Q240" s="42">
        <v>100</v>
      </c>
      <c r="R240" s="42">
        <v>100</v>
      </c>
      <c r="S240" s="42">
        <v>100</v>
      </c>
      <c r="T240" s="42">
        <v>100</v>
      </c>
      <c r="U240" s="42"/>
      <c r="V240" s="44"/>
    </row>
    <row r="241" spans="1:22" s="13" customFormat="1" ht="26.25" customHeight="1">
      <c r="A241" s="57"/>
      <c r="B241" s="110"/>
      <c r="C241" s="113"/>
      <c r="D241" s="113"/>
      <c r="E241" s="116"/>
      <c r="F241" s="21" t="s">
        <v>88</v>
      </c>
      <c r="G241" s="11">
        <f t="shared" si="203"/>
        <v>17901</v>
      </c>
      <c r="H241" s="11">
        <v>3061</v>
      </c>
      <c r="I241" s="11">
        <v>2840</v>
      </c>
      <c r="J241" s="11">
        <v>4000</v>
      </c>
      <c r="K241" s="11">
        <v>4000</v>
      </c>
      <c r="L241" s="11">
        <v>4000</v>
      </c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36" customHeight="1">
      <c r="A242" s="57"/>
      <c r="B242" s="111"/>
      <c r="C242" s="114"/>
      <c r="D242" s="114"/>
      <c r="E242" s="117"/>
      <c r="F242" s="21" t="s">
        <v>17</v>
      </c>
      <c r="G242" s="11">
        <f t="shared" si="203"/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7" customHeight="1">
      <c r="A243" s="57"/>
      <c r="B243" s="109" t="s">
        <v>94</v>
      </c>
      <c r="C243" s="112">
        <v>2019</v>
      </c>
      <c r="D243" s="112">
        <v>2024</v>
      </c>
      <c r="E243" s="115" t="s">
        <v>14</v>
      </c>
      <c r="F243" s="21" t="s">
        <v>15</v>
      </c>
      <c r="G243" s="11">
        <f t="shared" si="203"/>
        <v>0</v>
      </c>
      <c r="H243" s="11">
        <f t="shared" ref="H243:J243" si="205">H244</f>
        <v>0</v>
      </c>
      <c r="I243" s="11">
        <f t="shared" si="205"/>
        <v>0</v>
      </c>
      <c r="J243" s="11">
        <f t="shared" si="205"/>
        <v>0</v>
      </c>
      <c r="K243" s="11">
        <f>K244</f>
        <v>0</v>
      </c>
      <c r="L243" s="11"/>
      <c r="M243" s="44"/>
      <c r="N243" s="87"/>
      <c r="O243" s="10"/>
      <c r="P243" s="42"/>
      <c r="Q243" s="42"/>
      <c r="R243" s="42"/>
      <c r="S243" s="42"/>
      <c r="T243" s="42"/>
      <c r="U243" s="42"/>
      <c r="V243" s="44"/>
    </row>
    <row r="244" spans="1:22" s="13" customFormat="1" ht="29.25" customHeight="1">
      <c r="A244" s="57"/>
      <c r="B244" s="110"/>
      <c r="C244" s="113"/>
      <c r="D244" s="113"/>
      <c r="E244" s="116"/>
      <c r="F244" s="21" t="s">
        <v>88</v>
      </c>
      <c r="G244" s="11">
        <f t="shared" si="203"/>
        <v>0</v>
      </c>
      <c r="H244" s="11">
        <v>0</v>
      </c>
      <c r="I244" s="11">
        <v>0</v>
      </c>
      <c r="J244" s="11">
        <v>0</v>
      </c>
      <c r="K244" s="11">
        <v>0</v>
      </c>
      <c r="L244" s="11"/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48" customHeight="1">
      <c r="A245" s="57"/>
      <c r="B245" s="111"/>
      <c r="C245" s="114"/>
      <c r="D245" s="114"/>
      <c r="E245" s="117"/>
      <c r="F245" s="21" t="s">
        <v>17</v>
      </c>
      <c r="G245" s="11">
        <f t="shared" si="203"/>
        <v>0</v>
      </c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28.5" customHeight="1">
      <c r="A246" s="57"/>
      <c r="B246" s="145" t="s">
        <v>147</v>
      </c>
      <c r="C246" s="148">
        <v>2019</v>
      </c>
      <c r="D246" s="148">
        <v>2024</v>
      </c>
      <c r="E246" s="106" t="s">
        <v>14</v>
      </c>
      <c r="F246" s="91" t="s">
        <v>15</v>
      </c>
      <c r="G246" s="99">
        <f>G222+G231</f>
        <v>402288.5</v>
      </c>
      <c r="H246" s="99">
        <f t="shared" ref="H246:J246" si="206">H222+H231</f>
        <v>79298.5</v>
      </c>
      <c r="I246" s="99">
        <f t="shared" si="206"/>
        <v>76990</v>
      </c>
      <c r="J246" s="99">
        <f t="shared" si="206"/>
        <v>82000</v>
      </c>
      <c r="K246" s="99">
        <f>K222+K231</f>
        <v>82000</v>
      </c>
      <c r="L246" s="99">
        <f t="shared" ref="L246:M246" si="207">L222+L231</f>
        <v>82000</v>
      </c>
      <c r="M246" s="99">
        <f t="shared" si="207"/>
        <v>0</v>
      </c>
      <c r="N246" s="82"/>
      <c r="O246" s="10"/>
      <c r="P246" s="42"/>
      <c r="Q246" s="42"/>
      <c r="R246" s="10"/>
      <c r="S246" s="10"/>
      <c r="T246" s="10"/>
      <c r="U246" s="10"/>
      <c r="V246" s="44"/>
    </row>
    <row r="247" spans="1:22" s="13" customFormat="1" ht="29.25" customHeight="1">
      <c r="A247" s="57"/>
      <c r="B247" s="146"/>
      <c r="C247" s="149"/>
      <c r="D247" s="149"/>
      <c r="E247" s="107"/>
      <c r="F247" s="91" t="s">
        <v>88</v>
      </c>
      <c r="G247" s="92">
        <f>G223+G232</f>
        <v>402288.5</v>
      </c>
      <c r="H247" s="92">
        <f t="shared" ref="H247:J247" si="208">H223+H232</f>
        <v>79298.5</v>
      </c>
      <c r="I247" s="92">
        <f t="shared" si="208"/>
        <v>76990</v>
      </c>
      <c r="J247" s="92">
        <f t="shared" si="208"/>
        <v>82000</v>
      </c>
      <c r="K247" s="92">
        <f>K223+K232</f>
        <v>82000</v>
      </c>
      <c r="L247" s="92">
        <f t="shared" ref="L247:M247" si="209">L223+L232</f>
        <v>82000</v>
      </c>
      <c r="M247" s="92">
        <f t="shared" si="209"/>
        <v>0</v>
      </c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41.25" customHeight="1">
      <c r="A248" s="57"/>
      <c r="B248" s="147"/>
      <c r="C248" s="150"/>
      <c r="D248" s="150"/>
      <c r="E248" s="108"/>
      <c r="F248" s="91" t="s">
        <v>17</v>
      </c>
      <c r="G248" s="92"/>
      <c r="H248" s="92"/>
      <c r="I248" s="92"/>
      <c r="J248" s="92"/>
      <c r="K248" s="92"/>
      <c r="L248" s="92"/>
      <c r="M248" s="93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168.75" customHeight="1">
      <c r="A249" s="159" t="s">
        <v>148</v>
      </c>
      <c r="B249" s="160"/>
      <c r="C249" s="34" t="s">
        <v>42</v>
      </c>
      <c r="D249" s="33" t="s">
        <v>42</v>
      </c>
      <c r="E249" s="33" t="s">
        <v>42</v>
      </c>
      <c r="F249" s="35" t="s">
        <v>42</v>
      </c>
      <c r="G249" s="11" t="s">
        <v>42</v>
      </c>
      <c r="H249" s="35" t="s">
        <v>42</v>
      </c>
      <c r="I249" s="35" t="s">
        <v>42</v>
      </c>
      <c r="J249" s="35" t="s">
        <v>42</v>
      </c>
      <c r="K249" s="35" t="s">
        <v>42</v>
      </c>
      <c r="L249" s="35"/>
      <c r="M249" s="44"/>
      <c r="N249" s="86" t="s">
        <v>42</v>
      </c>
      <c r="O249" s="35" t="s">
        <v>42</v>
      </c>
      <c r="P249" s="35" t="s">
        <v>42</v>
      </c>
      <c r="Q249" s="35" t="s">
        <v>42</v>
      </c>
      <c r="R249" s="35" t="s">
        <v>42</v>
      </c>
      <c r="S249" s="35" t="s">
        <v>42</v>
      </c>
      <c r="T249" s="35" t="s">
        <v>42</v>
      </c>
      <c r="U249" s="35"/>
      <c r="V249" s="44"/>
    </row>
    <row r="250" spans="1:22" s="13" customFormat="1" ht="95.25" customHeight="1">
      <c r="A250" s="159" t="s">
        <v>113</v>
      </c>
      <c r="B250" s="160"/>
      <c r="C250" s="36">
        <v>2019</v>
      </c>
      <c r="D250" s="66">
        <v>2024</v>
      </c>
      <c r="E250" s="56"/>
      <c r="F250" s="21"/>
      <c r="G250" s="11"/>
      <c r="H250" s="11"/>
      <c r="I250" s="11"/>
      <c r="J250" s="11"/>
      <c r="K250" s="11"/>
      <c r="L250" s="11"/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52.5" customHeight="1">
      <c r="A251" s="67"/>
      <c r="B251" s="109" t="s">
        <v>114</v>
      </c>
      <c r="C251" s="112">
        <v>2019</v>
      </c>
      <c r="D251" s="112">
        <v>2024</v>
      </c>
      <c r="E251" s="215" t="s">
        <v>14</v>
      </c>
      <c r="F251" s="21" t="s">
        <v>15</v>
      </c>
      <c r="G251" s="11"/>
      <c r="H251" s="11"/>
      <c r="I251" s="11"/>
      <c r="J251" s="11"/>
      <c r="K251" s="11"/>
      <c r="L251" s="11"/>
      <c r="M251" s="44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57.75" customHeight="1">
      <c r="A252" s="67"/>
      <c r="B252" s="110"/>
      <c r="C252" s="113"/>
      <c r="D252" s="113"/>
      <c r="E252" s="216"/>
      <c r="F252" s="21" t="s">
        <v>88</v>
      </c>
      <c r="G252" s="11"/>
      <c r="H252" s="11"/>
      <c r="I252" s="11"/>
      <c r="J252" s="11"/>
      <c r="K252" s="11"/>
      <c r="L252" s="11"/>
      <c r="M252" s="44"/>
      <c r="N252" s="82"/>
      <c r="O252" s="10"/>
      <c r="P252" s="42"/>
      <c r="Q252" s="42"/>
      <c r="R252" s="10"/>
      <c r="S252" s="10"/>
      <c r="T252" s="10"/>
      <c r="U252" s="10"/>
      <c r="V252" s="44"/>
    </row>
    <row r="253" spans="1:22" s="13" customFormat="1" ht="94.5" customHeight="1">
      <c r="A253" s="67"/>
      <c r="B253" s="111"/>
      <c r="C253" s="114"/>
      <c r="D253" s="114"/>
      <c r="E253" s="217"/>
      <c r="F253" s="21" t="s">
        <v>115</v>
      </c>
      <c r="G253" s="11"/>
      <c r="H253" s="11"/>
      <c r="I253" s="11"/>
      <c r="J253" s="11"/>
      <c r="K253" s="11"/>
      <c r="L253" s="11"/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57" customHeight="1">
      <c r="A254" s="67"/>
      <c r="B254" s="109" t="s">
        <v>161</v>
      </c>
      <c r="C254" s="112">
        <v>2019</v>
      </c>
      <c r="D254" s="112">
        <v>2025</v>
      </c>
      <c r="E254" s="215" t="s">
        <v>14</v>
      </c>
      <c r="F254" s="21" t="s">
        <v>15</v>
      </c>
      <c r="G254" s="11">
        <f t="shared" ref="G254:G261" si="210">H254+I254+J254+K254</f>
        <v>302140</v>
      </c>
      <c r="H254" s="11">
        <v>0</v>
      </c>
      <c r="I254" s="11">
        <f>I255+I256+I257</f>
        <v>302140</v>
      </c>
      <c r="J254" s="11"/>
      <c r="K254" s="11"/>
      <c r="L254" s="11"/>
      <c r="M254" s="44"/>
      <c r="N254" s="83" t="s">
        <v>117</v>
      </c>
      <c r="O254" s="69" t="s">
        <v>75</v>
      </c>
      <c r="P254" s="42"/>
      <c r="Q254" s="42"/>
      <c r="R254" s="10"/>
      <c r="S254" s="10"/>
      <c r="T254" s="10"/>
      <c r="U254" s="10"/>
      <c r="V254" s="44"/>
    </row>
    <row r="255" spans="1:22" s="13" customFormat="1" ht="129" customHeight="1">
      <c r="A255" s="67"/>
      <c r="B255" s="110"/>
      <c r="C255" s="113"/>
      <c r="D255" s="113"/>
      <c r="E255" s="216"/>
      <c r="F255" s="21" t="s">
        <v>88</v>
      </c>
      <c r="G255" s="11">
        <f t="shared" si="210"/>
        <v>30000</v>
      </c>
      <c r="H255" s="11"/>
      <c r="I255" s="11">
        <v>30000</v>
      </c>
      <c r="J255" s="11"/>
      <c r="K255" s="11"/>
      <c r="L255" s="11"/>
      <c r="M255" s="44"/>
      <c r="N255" s="83" t="s">
        <v>119</v>
      </c>
      <c r="O255" s="69" t="s">
        <v>75</v>
      </c>
      <c r="P255" s="42"/>
      <c r="Q255" s="42"/>
      <c r="R255" s="10"/>
      <c r="S255" s="10"/>
      <c r="T255" s="10"/>
      <c r="U255" s="10"/>
      <c r="V255" s="44"/>
    </row>
    <row r="256" spans="1:22" s="13" customFormat="1" ht="139.5" customHeight="1">
      <c r="A256" s="67"/>
      <c r="B256" s="110"/>
      <c r="C256" s="113"/>
      <c r="D256" s="113"/>
      <c r="E256" s="217"/>
      <c r="F256" s="21" t="s">
        <v>163</v>
      </c>
      <c r="G256" s="11">
        <f t="shared" si="210"/>
        <v>122140</v>
      </c>
      <c r="H256" s="11"/>
      <c r="I256" s="11">
        <v>122140</v>
      </c>
      <c r="J256" s="11"/>
      <c r="K256" s="11"/>
      <c r="L256" s="11"/>
      <c r="M256" s="44"/>
      <c r="N256" s="83" t="s">
        <v>118</v>
      </c>
      <c r="O256" s="10" t="s">
        <v>59</v>
      </c>
      <c r="P256" s="42"/>
      <c r="Q256" s="42"/>
      <c r="R256" s="10"/>
      <c r="S256" s="10"/>
      <c r="T256" s="10"/>
      <c r="U256" s="10"/>
      <c r="V256" s="44"/>
    </row>
    <row r="257" spans="1:22" s="13" customFormat="1" ht="88.5" customHeight="1">
      <c r="A257" s="77"/>
      <c r="B257" s="111"/>
      <c r="C257" s="114"/>
      <c r="D257" s="114"/>
      <c r="E257" s="102"/>
      <c r="F257" s="21" t="s">
        <v>162</v>
      </c>
      <c r="G257" s="11">
        <f t="shared" si="210"/>
        <v>150000</v>
      </c>
      <c r="H257" s="11"/>
      <c r="I257" s="11">
        <v>150000</v>
      </c>
      <c r="J257" s="11"/>
      <c r="K257" s="11"/>
      <c r="L257" s="11"/>
      <c r="M257" s="44"/>
      <c r="N257" s="83"/>
      <c r="O257" s="10"/>
      <c r="P257" s="42"/>
      <c r="Q257" s="42"/>
      <c r="R257" s="10"/>
      <c r="S257" s="10"/>
      <c r="T257" s="10"/>
      <c r="U257" s="10"/>
      <c r="V257" s="44"/>
    </row>
    <row r="258" spans="1:22" s="13" customFormat="1" ht="51.75" customHeight="1">
      <c r="A258" s="67"/>
      <c r="B258" s="221" t="s">
        <v>95</v>
      </c>
      <c r="C258" s="224">
        <v>2019</v>
      </c>
      <c r="D258" s="148">
        <v>2025</v>
      </c>
      <c r="E258" s="227" t="s">
        <v>14</v>
      </c>
      <c r="F258" s="91" t="s">
        <v>15</v>
      </c>
      <c r="G258" s="92">
        <f t="shared" si="210"/>
        <v>302140</v>
      </c>
      <c r="H258" s="92"/>
      <c r="I258" s="92">
        <f>I254</f>
        <v>302140</v>
      </c>
      <c r="J258" s="92"/>
      <c r="K258" s="92"/>
      <c r="L258" s="92"/>
      <c r="M258" s="93"/>
      <c r="N258" s="82"/>
      <c r="O258" s="10"/>
      <c r="P258" s="42"/>
      <c r="Q258" s="42"/>
      <c r="R258" s="10"/>
      <c r="S258" s="10"/>
      <c r="T258" s="10"/>
      <c r="U258" s="10"/>
      <c r="V258" s="44"/>
    </row>
    <row r="259" spans="1:22" s="13" customFormat="1" ht="50.25" customHeight="1">
      <c r="A259" s="67"/>
      <c r="B259" s="222"/>
      <c r="C259" s="225"/>
      <c r="D259" s="149"/>
      <c r="E259" s="228"/>
      <c r="F259" s="91" t="s">
        <v>88</v>
      </c>
      <c r="G259" s="92">
        <f t="shared" si="210"/>
        <v>30000</v>
      </c>
      <c r="H259" s="92"/>
      <c r="I259" s="92">
        <f>I255</f>
        <v>30000</v>
      </c>
      <c r="J259" s="92"/>
      <c r="K259" s="92"/>
      <c r="L259" s="92"/>
      <c r="M259" s="93"/>
      <c r="N259" s="82"/>
      <c r="O259" s="10"/>
      <c r="P259" s="42"/>
      <c r="Q259" s="42"/>
      <c r="R259" s="10"/>
      <c r="S259" s="10"/>
      <c r="T259" s="10"/>
      <c r="U259" s="10"/>
      <c r="V259" s="44"/>
    </row>
    <row r="260" spans="1:22" s="13" customFormat="1" ht="52.5" customHeight="1">
      <c r="A260" s="67"/>
      <c r="B260" s="222"/>
      <c r="C260" s="225"/>
      <c r="D260" s="149"/>
      <c r="E260" s="228"/>
      <c r="F260" s="91" t="s">
        <v>115</v>
      </c>
      <c r="G260" s="92">
        <f t="shared" si="210"/>
        <v>122140</v>
      </c>
      <c r="H260" s="92"/>
      <c r="I260" s="92">
        <f>I256</f>
        <v>122140</v>
      </c>
      <c r="J260" s="92"/>
      <c r="K260" s="92"/>
      <c r="L260" s="92"/>
      <c r="M260" s="93"/>
      <c r="N260" s="82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52.5" customHeight="1">
      <c r="A261" s="77"/>
      <c r="B261" s="223"/>
      <c r="C261" s="226"/>
      <c r="D261" s="150"/>
      <c r="E261" s="229"/>
      <c r="F261" s="21" t="s">
        <v>162</v>
      </c>
      <c r="G261" s="92">
        <f t="shared" si="210"/>
        <v>150000</v>
      </c>
      <c r="H261" s="92"/>
      <c r="I261" s="92">
        <f>I257</f>
        <v>150000</v>
      </c>
      <c r="J261" s="92"/>
      <c r="K261" s="92"/>
      <c r="L261" s="92"/>
      <c r="M261" s="93"/>
      <c r="N261" s="82"/>
      <c r="O261" s="10"/>
      <c r="P261" s="42"/>
      <c r="Q261" s="42"/>
      <c r="R261" s="10"/>
      <c r="S261" s="10"/>
      <c r="T261" s="10"/>
      <c r="U261" s="10"/>
      <c r="V261" s="44"/>
    </row>
    <row r="262" spans="1:22" ht="27" customHeight="1">
      <c r="A262" s="124" t="s">
        <v>150</v>
      </c>
      <c r="B262" s="125"/>
      <c r="C262" s="125"/>
      <c r="D262" s="125"/>
      <c r="E262" s="126"/>
      <c r="F262" s="21" t="s">
        <v>15</v>
      </c>
      <c r="G262" s="98">
        <f>G30+G62+G146+G161+G217+G246+G258</f>
        <v>205752645.16000003</v>
      </c>
      <c r="H262" s="98">
        <f>H30+H62+H146+H161+H217+H246</f>
        <v>45754706.390000001</v>
      </c>
      <c r="I262" s="98">
        <f>I30+I62+I146+I161+I217+I246+I258</f>
        <v>76802730.159999996</v>
      </c>
      <c r="J262" s="98">
        <f t="shared" ref="J262:M262" si="211">J30+J62+J146+J161+J217+J246+J256</f>
        <v>22626712.740000002</v>
      </c>
      <c r="K262" s="98">
        <f t="shared" si="211"/>
        <v>21618758.840000004</v>
      </c>
      <c r="L262" s="98">
        <f t="shared" si="211"/>
        <v>21440324.84</v>
      </c>
      <c r="M262" s="98">
        <f t="shared" si="211"/>
        <v>17509412.190000001</v>
      </c>
      <c r="N262" s="80" t="s">
        <v>13</v>
      </c>
      <c r="O262" s="2" t="s">
        <v>13</v>
      </c>
      <c r="P262" s="40" t="s">
        <v>13</v>
      </c>
      <c r="Q262" s="40" t="s">
        <v>13</v>
      </c>
      <c r="R262" s="2"/>
      <c r="S262" s="2"/>
      <c r="T262" s="2"/>
      <c r="U262" s="2"/>
      <c r="V262" s="1"/>
    </row>
    <row r="263" spans="1:22" ht="60.75" customHeight="1">
      <c r="A263" s="127"/>
      <c r="B263" s="128"/>
      <c r="C263" s="128"/>
      <c r="D263" s="128"/>
      <c r="E263" s="129"/>
      <c r="F263" s="21" t="s">
        <v>16</v>
      </c>
      <c r="G263" s="11">
        <f>G31+G63+G147+G162+G218+G247+G259</f>
        <v>126102780.66</v>
      </c>
      <c r="H263" s="11">
        <f>H31+H63+H147+H162+H218+H247+H255+H259</f>
        <v>20279038.100000001</v>
      </c>
      <c r="I263" s="11">
        <f>I31+I63+I147+I162+I218+I247+I259</f>
        <v>22628533.949999999</v>
      </c>
      <c r="J263" s="11">
        <f t="shared" ref="J263:M263" si="212">J31+J63+J147+J162+J218+J247+J255+J259</f>
        <v>22626712.740000002</v>
      </c>
      <c r="K263" s="11">
        <f t="shared" si="212"/>
        <v>21618758.840000004</v>
      </c>
      <c r="L263" s="11">
        <f t="shared" si="212"/>
        <v>21440324.84</v>
      </c>
      <c r="M263" s="11">
        <f t="shared" si="212"/>
        <v>17509412.190000001</v>
      </c>
      <c r="N263" s="80" t="s">
        <v>13</v>
      </c>
      <c r="O263" s="2" t="s">
        <v>13</v>
      </c>
      <c r="P263" s="40" t="s">
        <v>13</v>
      </c>
      <c r="Q263" s="40" t="s">
        <v>13</v>
      </c>
      <c r="R263" s="2"/>
      <c r="S263" s="2"/>
      <c r="T263" s="2"/>
      <c r="U263" s="2"/>
      <c r="V263" s="1"/>
    </row>
    <row r="264" spans="1:22" ht="81.75" customHeight="1">
      <c r="A264" s="127"/>
      <c r="B264" s="128"/>
      <c r="C264" s="128"/>
      <c r="D264" s="128"/>
      <c r="E264" s="129"/>
      <c r="F264" s="21" t="s">
        <v>39</v>
      </c>
      <c r="G264" s="5">
        <f>G85</f>
        <v>0</v>
      </c>
      <c r="H264" s="5"/>
      <c r="I264" s="11"/>
      <c r="J264" s="11"/>
      <c r="K264" s="11"/>
      <c r="L264" s="11"/>
      <c r="M264" s="44"/>
      <c r="N264" s="80"/>
      <c r="O264" s="2"/>
      <c r="P264" s="40"/>
      <c r="Q264" s="40"/>
      <c r="R264" s="2"/>
      <c r="S264" s="2"/>
      <c r="T264" s="2"/>
      <c r="U264" s="2"/>
      <c r="V264" s="1"/>
    </row>
    <row r="265" spans="1:22" ht="37.5" customHeight="1">
      <c r="A265" s="127"/>
      <c r="B265" s="128"/>
      <c r="C265" s="128"/>
      <c r="D265" s="128"/>
      <c r="E265" s="129"/>
      <c r="F265" s="21" t="s">
        <v>38</v>
      </c>
      <c r="G265" s="5">
        <f>G32+G64+G149+G163+G219</f>
        <v>79377724.5</v>
      </c>
      <c r="H265" s="5">
        <f>H32+H64+H149+H163+H219</f>
        <v>25475668.289999999</v>
      </c>
      <c r="I265" s="5">
        <f t="shared" ref="I265:M265" si="213">I32+I64+I149+I163+I219</f>
        <v>53902056.210000008</v>
      </c>
      <c r="J265" s="5">
        <f t="shared" si="213"/>
        <v>0</v>
      </c>
      <c r="K265" s="5">
        <f t="shared" si="213"/>
        <v>0</v>
      </c>
      <c r="L265" s="5">
        <f t="shared" si="213"/>
        <v>0</v>
      </c>
      <c r="M265" s="5">
        <f t="shared" si="213"/>
        <v>0</v>
      </c>
      <c r="N265" s="80" t="s">
        <v>13</v>
      </c>
      <c r="O265" s="2" t="s">
        <v>13</v>
      </c>
      <c r="P265" s="40" t="s">
        <v>13</v>
      </c>
      <c r="Q265" s="40" t="s">
        <v>13</v>
      </c>
      <c r="R265" s="2"/>
      <c r="S265" s="2"/>
      <c r="T265" s="2"/>
      <c r="U265" s="2"/>
      <c r="V265" s="1"/>
    </row>
    <row r="266" spans="1:22" ht="26.25">
      <c r="A266" s="127"/>
      <c r="B266" s="128"/>
      <c r="C266" s="128"/>
      <c r="D266" s="128"/>
      <c r="E266" s="129"/>
      <c r="F266" s="68" t="s">
        <v>116</v>
      </c>
      <c r="G266" s="11">
        <f>H266+I266+J266+K266+L266+M266</f>
        <v>122140</v>
      </c>
      <c r="H266" s="5"/>
      <c r="I266" s="11">
        <f>I260</f>
        <v>122140</v>
      </c>
      <c r="J266" s="10"/>
      <c r="K266" s="11"/>
      <c r="L266" s="10"/>
      <c r="M266" s="44"/>
      <c r="N266" s="80" t="s">
        <v>13</v>
      </c>
      <c r="O266" s="2" t="s">
        <v>13</v>
      </c>
      <c r="P266" s="40" t="s">
        <v>13</v>
      </c>
      <c r="Q266" s="40" t="s">
        <v>13</v>
      </c>
      <c r="R266" s="2"/>
      <c r="S266" s="2"/>
      <c r="T266" s="2"/>
      <c r="U266" s="2"/>
      <c r="V266" s="1"/>
    </row>
    <row r="267" spans="1:22" ht="26.25">
      <c r="A267" s="130"/>
      <c r="B267" s="131"/>
      <c r="C267" s="131"/>
      <c r="D267" s="131"/>
      <c r="E267" s="132"/>
      <c r="F267" s="68" t="s">
        <v>164</v>
      </c>
      <c r="G267" s="11">
        <f>H267+I267+J267+K267+L267+M267</f>
        <v>150000</v>
      </c>
      <c r="H267" s="5"/>
      <c r="I267" s="11">
        <f>I261</f>
        <v>150000</v>
      </c>
      <c r="J267" s="10"/>
      <c r="K267" s="11"/>
      <c r="L267" s="10"/>
      <c r="M267" s="44"/>
      <c r="N267" s="2"/>
      <c r="O267" s="2"/>
      <c r="P267" s="40"/>
      <c r="Q267" s="40"/>
      <c r="R267" s="2"/>
      <c r="S267" s="2"/>
      <c r="T267" s="2"/>
      <c r="U267" s="2"/>
      <c r="V267" s="1"/>
    </row>
    <row r="268" spans="1:22">
      <c r="M268" s="12"/>
    </row>
    <row r="269" spans="1:22">
      <c r="B269" s="6"/>
      <c r="G269" s="6"/>
    </row>
    <row r="270" spans="1:22">
      <c r="B270" s="6"/>
    </row>
    <row r="271" spans="1:22">
      <c r="B271" s="6"/>
    </row>
  </sheetData>
  <mergeCells count="360"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F10:F12"/>
    <mergeCell ref="B258:B261"/>
    <mergeCell ref="C258:C261"/>
    <mergeCell ref="D258:D261"/>
    <mergeCell ref="E258:E261"/>
    <mergeCell ref="E225:E227"/>
    <mergeCell ref="A225:A227"/>
    <mergeCell ref="B234:B236"/>
    <mergeCell ref="C234:C236"/>
    <mergeCell ref="D234:D236"/>
    <mergeCell ref="E234:E236"/>
    <mergeCell ref="B228:B230"/>
    <mergeCell ref="C228:C230"/>
    <mergeCell ref="D228:D230"/>
    <mergeCell ref="E228:E230"/>
    <mergeCell ref="B231:B233"/>
    <mergeCell ref="C231:C233"/>
    <mergeCell ref="D231:D233"/>
    <mergeCell ref="E231:E233"/>
    <mergeCell ref="A249:B249"/>
    <mergeCell ref="A250:B250"/>
    <mergeCell ref="E251:E253"/>
    <mergeCell ref="B251:B253"/>
    <mergeCell ref="C251:C253"/>
    <mergeCell ref="D251:D253"/>
    <mergeCell ref="E254:E256"/>
    <mergeCell ref="B254:B257"/>
    <mergeCell ref="C254:C257"/>
    <mergeCell ref="D254:D257"/>
    <mergeCell ref="B193:B195"/>
    <mergeCell ref="C193:C195"/>
    <mergeCell ref="D193:D195"/>
    <mergeCell ref="E193:E195"/>
    <mergeCell ref="B184:B186"/>
    <mergeCell ref="B187:B189"/>
    <mergeCell ref="B190:B192"/>
    <mergeCell ref="C187:C189"/>
    <mergeCell ref="D187:D189"/>
    <mergeCell ref="E187:E189"/>
    <mergeCell ref="C190:C192"/>
    <mergeCell ref="D190:D192"/>
    <mergeCell ref="E190:E192"/>
    <mergeCell ref="C184:C186"/>
    <mergeCell ref="D184:D186"/>
    <mergeCell ref="E184:E186"/>
    <mergeCell ref="B243:B245"/>
    <mergeCell ref="C243:C245"/>
    <mergeCell ref="D243:D245"/>
    <mergeCell ref="E243:E245"/>
    <mergeCell ref="B178:B180"/>
    <mergeCell ref="E79:E81"/>
    <mergeCell ref="A82:A85"/>
    <mergeCell ref="A89:A91"/>
    <mergeCell ref="A76:A78"/>
    <mergeCell ref="A79:A81"/>
    <mergeCell ref="A67:A69"/>
    <mergeCell ref="B67:B69"/>
    <mergeCell ref="C67:C69"/>
    <mergeCell ref="E67:E69"/>
    <mergeCell ref="A70:A72"/>
    <mergeCell ref="B70:B72"/>
    <mergeCell ref="C70:C72"/>
    <mergeCell ref="A73:A75"/>
    <mergeCell ref="B73:B75"/>
    <mergeCell ref="C73:C75"/>
    <mergeCell ref="C82:C85"/>
    <mergeCell ref="E82:E85"/>
    <mergeCell ref="A86:A88"/>
    <mergeCell ref="B86:B88"/>
    <mergeCell ref="C86:C88"/>
    <mergeCell ref="E86:E88"/>
    <mergeCell ref="E70:E72"/>
    <mergeCell ref="A104:A106"/>
    <mergeCell ref="B181:B183"/>
    <mergeCell ref="B82:B85"/>
    <mergeCell ref="B76:B78"/>
    <mergeCell ref="C76:C78"/>
    <mergeCell ref="E76:E78"/>
    <mergeCell ref="C119:C121"/>
    <mergeCell ref="E119:E121"/>
    <mergeCell ref="E92:E94"/>
    <mergeCell ref="E73:E75"/>
    <mergeCell ref="B89:B91"/>
    <mergeCell ref="C89:C91"/>
    <mergeCell ref="E89:E91"/>
    <mergeCell ref="B79:B81"/>
    <mergeCell ref="D110:D112"/>
    <mergeCell ref="E110:E112"/>
    <mergeCell ref="D113:D115"/>
    <mergeCell ref="D116:D118"/>
    <mergeCell ref="E113:E115"/>
    <mergeCell ref="E101:E103"/>
    <mergeCell ref="B104:B106"/>
    <mergeCell ref="C104:C106"/>
    <mergeCell ref="E104:E106"/>
    <mergeCell ref="E116:E118"/>
    <mergeCell ref="E172:E174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A38:A40"/>
    <mergeCell ref="B38:B40"/>
    <mergeCell ref="C38:C40"/>
    <mergeCell ref="D38:D40"/>
    <mergeCell ref="E38:E40"/>
    <mergeCell ref="A3:Q3"/>
    <mergeCell ref="A146:A149"/>
    <mergeCell ref="B146:B149"/>
    <mergeCell ref="C146:C149"/>
    <mergeCell ref="E146:E149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65:B65"/>
    <mergeCell ref="A66:B66"/>
    <mergeCell ref="E95:E97"/>
    <mergeCell ref="B98:B100"/>
    <mergeCell ref="C98:C100"/>
    <mergeCell ref="D98:D100"/>
    <mergeCell ref="E98:E100"/>
    <mergeCell ref="A107:A109"/>
    <mergeCell ref="B107:B109"/>
    <mergeCell ref="C107:C109"/>
    <mergeCell ref="E107:E109"/>
    <mergeCell ref="A101:A103"/>
    <mergeCell ref="B101:B103"/>
    <mergeCell ref="C101:C103"/>
    <mergeCell ref="A113:A115"/>
    <mergeCell ref="B113:B115"/>
    <mergeCell ref="C113:C115"/>
    <mergeCell ref="A110:A112"/>
    <mergeCell ref="B110:B112"/>
    <mergeCell ref="C110:C112"/>
    <mergeCell ref="A158:A160"/>
    <mergeCell ref="B158:B160"/>
    <mergeCell ref="C158:C160"/>
    <mergeCell ref="D158:D160"/>
    <mergeCell ref="E158:E160"/>
    <mergeCell ref="A151:B151"/>
    <mergeCell ref="A155:A157"/>
    <mergeCell ref="B155:B157"/>
    <mergeCell ref="A116:A118"/>
    <mergeCell ref="B116:B118"/>
    <mergeCell ref="C116:C118"/>
    <mergeCell ref="B119:B121"/>
    <mergeCell ref="B122:B124"/>
    <mergeCell ref="C122:C124"/>
    <mergeCell ref="D122:D124"/>
    <mergeCell ref="D119:D121"/>
    <mergeCell ref="C143:C145"/>
    <mergeCell ref="D143:D145"/>
    <mergeCell ref="E143:E145"/>
    <mergeCell ref="B140:B142"/>
    <mergeCell ref="B137:B139"/>
    <mergeCell ref="C137:C139"/>
    <mergeCell ref="D137:D139"/>
    <mergeCell ref="E122:E124"/>
    <mergeCell ref="A119:A121"/>
    <mergeCell ref="C155:C157"/>
    <mergeCell ref="D155:D157"/>
    <mergeCell ref="E155:E157"/>
    <mergeCell ref="C152:C154"/>
    <mergeCell ref="D152:D154"/>
    <mergeCell ref="E152:E154"/>
    <mergeCell ref="A152:A154"/>
    <mergeCell ref="B152:B154"/>
    <mergeCell ref="D131:D133"/>
    <mergeCell ref="E131:E133"/>
    <mergeCell ref="B125:B127"/>
    <mergeCell ref="C125:C127"/>
    <mergeCell ref="D125:D127"/>
    <mergeCell ref="E125:E127"/>
    <mergeCell ref="B131:B133"/>
    <mergeCell ref="C131:C133"/>
    <mergeCell ref="B128:B130"/>
    <mergeCell ref="B143:B145"/>
    <mergeCell ref="E137:E139"/>
    <mergeCell ref="C140:C142"/>
    <mergeCell ref="D140:D142"/>
    <mergeCell ref="E140:E142"/>
    <mergeCell ref="B134:B136"/>
    <mergeCell ref="C134:C136"/>
    <mergeCell ref="D134:D136"/>
    <mergeCell ref="E134:E136"/>
    <mergeCell ref="A161:A163"/>
    <mergeCell ref="B161:B163"/>
    <mergeCell ref="C161:C163"/>
    <mergeCell ref="D161:D163"/>
    <mergeCell ref="E161:E163"/>
    <mergeCell ref="A164:B164"/>
    <mergeCell ref="A165:B165"/>
    <mergeCell ref="B166:B168"/>
    <mergeCell ref="B169:B171"/>
    <mergeCell ref="E166:E168"/>
    <mergeCell ref="E169:E171"/>
    <mergeCell ref="B199:B201"/>
    <mergeCell ref="C196:C198"/>
    <mergeCell ref="D196:D198"/>
    <mergeCell ref="C199:C201"/>
    <mergeCell ref="D199:D201"/>
    <mergeCell ref="C217:C219"/>
    <mergeCell ref="D217:D219"/>
    <mergeCell ref="D225:D227"/>
    <mergeCell ref="E196:E198"/>
    <mergeCell ref="E199:E201"/>
    <mergeCell ref="B202:B204"/>
    <mergeCell ref="C202:C204"/>
    <mergeCell ref="D202:D204"/>
    <mergeCell ref="B56:B58"/>
    <mergeCell ref="E56:E58"/>
    <mergeCell ref="D56:D58"/>
    <mergeCell ref="C56:C58"/>
    <mergeCell ref="D128:D130"/>
    <mergeCell ref="C128:C130"/>
    <mergeCell ref="E128:E130"/>
    <mergeCell ref="A221:B221"/>
    <mergeCell ref="A220:B220"/>
    <mergeCell ref="B205:B207"/>
    <mergeCell ref="E217:E219"/>
    <mergeCell ref="B217:B219"/>
    <mergeCell ref="A150:B150"/>
    <mergeCell ref="B214:B216"/>
    <mergeCell ref="E214:E216"/>
    <mergeCell ref="E211:E213"/>
    <mergeCell ref="C211:C213"/>
    <mergeCell ref="D211:D213"/>
    <mergeCell ref="C214:C216"/>
    <mergeCell ref="E175:E177"/>
    <mergeCell ref="E178:E180"/>
    <mergeCell ref="B172:B174"/>
    <mergeCell ref="B175:B177"/>
    <mergeCell ref="B196:B198"/>
    <mergeCell ref="A262:E267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02:E204"/>
    <mergeCell ref="C205:C207"/>
    <mergeCell ref="D205:D207"/>
    <mergeCell ref="E205:E207"/>
    <mergeCell ref="B246:B248"/>
    <mergeCell ref="C246:C248"/>
    <mergeCell ref="D246:D248"/>
    <mergeCell ref="C240:C242"/>
    <mergeCell ref="D240:D242"/>
    <mergeCell ref="E240:E242"/>
    <mergeCell ref="B240:B242"/>
    <mergeCell ref="E208:E210"/>
    <mergeCell ref="E246:E248"/>
    <mergeCell ref="B237:B239"/>
    <mergeCell ref="C237:C239"/>
    <mergeCell ref="D237:D239"/>
    <mergeCell ref="E237:E239"/>
    <mergeCell ref="D214:D216"/>
    <mergeCell ref="B211:B213"/>
    <mergeCell ref="B208:B210"/>
    <mergeCell ref="C208:C210"/>
    <mergeCell ref="D208:D210"/>
    <mergeCell ref="E222:E224"/>
    <mergeCell ref="B222:B224"/>
    <mergeCell ref="C222:C224"/>
    <mergeCell ref="D222:D224"/>
    <mergeCell ref="C225:C227"/>
    <mergeCell ref="B225:B227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2020-06-04T03:42:40Z</cp:lastPrinted>
  <dcterms:created xsi:type="dcterms:W3CDTF">2016-05-12T05:25:06Z</dcterms:created>
  <dcterms:modified xsi:type="dcterms:W3CDTF">2021-01-11T10:17:03Z</dcterms:modified>
</cp:coreProperties>
</file>