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J137" i="1"/>
  <c r="J138"/>
  <c r="J141"/>
  <c r="J140" s="1"/>
  <c r="J143"/>
  <c r="J221"/>
  <c r="G218"/>
  <c r="J217"/>
  <c r="G217" s="1"/>
  <c r="G219"/>
  <c r="M249"/>
  <c r="L249"/>
  <c r="M250"/>
  <c r="L250"/>
  <c r="L234"/>
  <c r="L235"/>
  <c r="L237"/>
  <c r="L238"/>
  <c r="L243"/>
  <c r="M240"/>
  <c r="L240"/>
  <c r="L175"/>
  <c r="L178"/>
  <c r="J175"/>
  <c r="K175"/>
  <c r="J24"/>
  <c r="I44"/>
  <c r="G269"/>
  <c r="I266"/>
  <c r="H265"/>
  <c r="I265"/>
  <c r="G270"/>
  <c r="I269"/>
  <c r="I270"/>
  <c r="G264"/>
  <c r="I264"/>
  <c r="I263"/>
  <c r="I262"/>
  <c r="I261"/>
  <c r="I257"/>
  <c r="G260"/>
  <c r="I147"/>
  <c r="I149"/>
  <c r="I146"/>
  <c r="I107"/>
  <c r="G148"/>
  <c r="I130"/>
  <c r="I129"/>
  <c r="I108"/>
  <c r="I45"/>
  <c r="I59"/>
  <c r="G59" s="1"/>
  <c r="G60"/>
  <c r="I134"/>
  <c r="G134" s="1"/>
  <c r="G136"/>
  <c r="G135"/>
  <c r="M157"/>
  <c r="L157"/>
  <c r="K157"/>
  <c r="J157"/>
  <c r="I157"/>
  <c r="H157"/>
  <c r="G159"/>
  <c r="I158"/>
  <c r="H158"/>
  <c r="G160"/>
  <c r="M172"/>
  <c r="M220" s="1"/>
  <c r="M169" s="1"/>
  <c r="M166" s="1"/>
  <c r="L172"/>
  <c r="M171"/>
  <c r="M168" s="1"/>
  <c r="L171"/>
  <c r="L168" s="1"/>
  <c r="M170"/>
  <c r="M167" s="1"/>
  <c r="M77"/>
  <c r="L77"/>
  <c r="L67"/>
  <c r="M68"/>
  <c r="M130"/>
  <c r="L130"/>
  <c r="M126"/>
  <c r="M125" s="1"/>
  <c r="M129"/>
  <c r="L129"/>
  <c r="L126" s="1"/>
  <c r="L125" s="1"/>
  <c r="M131"/>
  <c r="L131"/>
  <c r="M119"/>
  <c r="L119"/>
  <c r="M116"/>
  <c r="L116"/>
  <c r="M113"/>
  <c r="L113"/>
  <c r="M110"/>
  <c r="L110"/>
  <c r="M122"/>
  <c r="L122"/>
  <c r="M86"/>
  <c r="M79" s="1"/>
  <c r="M76" s="1"/>
  <c r="L86"/>
  <c r="L79" s="1"/>
  <c r="L76" s="1"/>
  <c r="M73"/>
  <c r="M70" s="1"/>
  <c r="M67" s="1"/>
  <c r="L73"/>
  <c r="L70" s="1"/>
  <c r="M53"/>
  <c r="L53"/>
  <c r="M50"/>
  <c r="L50"/>
  <c r="M47"/>
  <c r="L47"/>
  <c r="M46"/>
  <c r="M43" s="1"/>
  <c r="L46"/>
  <c r="L43" s="1"/>
  <c r="M45"/>
  <c r="M42" s="1"/>
  <c r="L45"/>
  <c r="L42" s="1"/>
  <c r="M38"/>
  <c r="M35" s="1"/>
  <c r="L38"/>
  <c r="L35" s="1"/>
  <c r="M32"/>
  <c r="L32"/>
  <c r="M20"/>
  <c r="L20"/>
  <c r="M27"/>
  <c r="L27"/>
  <c r="M22"/>
  <c r="M19" s="1"/>
  <c r="M31" s="1"/>
  <c r="L22"/>
  <c r="L19" s="1"/>
  <c r="L31" s="1"/>
  <c r="M24"/>
  <c r="L24"/>
  <c r="G248"/>
  <c r="G247"/>
  <c r="G246"/>
  <c r="G245"/>
  <c r="G244"/>
  <c r="G242"/>
  <c r="G241"/>
  <c r="G232"/>
  <c r="G231"/>
  <c r="H220"/>
  <c r="M222"/>
  <c r="L222"/>
  <c r="K222"/>
  <c r="J222"/>
  <c r="I222"/>
  <c r="G222" s="1"/>
  <c r="H222"/>
  <c r="M221"/>
  <c r="L221"/>
  <c r="K221"/>
  <c r="I221"/>
  <c r="H221"/>
  <c r="G216"/>
  <c r="G215"/>
  <c r="G213"/>
  <c r="G212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3"/>
  <c r="G182"/>
  <c r="G180"/>
  <c r="G179"/>
  <c r="G177"/>
  <c r="G176"/>
  <c r="G174"/>
  <c r="G173"/>
  <c r="M163"/>
  <c r="L163"/>
  <c r="M162"/>
  <c r="L162"/>
  <c r="M161"/>
  <c r="L161"/>
  <c r="H108"/>
  <c r="M108"/>
  <c r="M105" s="1"/>
  <c r="L108"/>
  <c r="L105" s="1"/>
  <c r="K108"/>
  <c r="J108"/>
  <c r="M149"/>
  <c r="L149"/>
  <c r="G124"/>
  <c r="H109"/>
  <c r="G109" s="1"/>
  <c r="G145"/>
  <c r="G144"/>
  <c r="G142"/>
  <c r="G139"/>
  <c r="G133"/>
  <c r="G132"/>
  <c r="G123"/>
  <c r="G121"/>
  <c r="G120"/>
  <c r="G118"/>
  <c r="G117"/>
  <c r="G115"/>
  <c r="G114"/>
  <c r="G112"/>
  <c r="G111"/>
  <c r="M94"/>
  <c r="L94"/>
  <c r="K94"/>
  <c r="J94"/>
  <c r="I94"/>
  <c r="H94"/>
  <c r="M93"/>
  <c r="L93"/>
  <c r="K93"/>
  <c r="J93"/>
  <c r="I93"/>
  <c r="H93"/>
  <c r="H90" s="1"/>
  <c r="G100"/>
  <c r="G99"/>
  <c r="M98"/>
  <c r="L98"/>
  <c r="K98"/>
  <c r="J98"/>
  <c r="I98"/>
  <c r="H98"/>
  <c r="G97"/>
  <c r="G96"/>
  <c r="M95"/>
  <c r="M92" s="1"/>
  <c r="L95"/>
  <c r="K95"/>
  <c r="J95"/>
  <c r="I95"/>
  <c r="H95"/>
  <c r="G103"/>
  <c r="G102"/>
  <c r="M81"/>
  <c r="L81"/>
  <c r="K81"/>
  <c r="J81"/>
  <c r="I81"/>
  <c r="H81"/>
  <c r="M80"/>
  <c r="L80"/>
  <c r="K80"/>
  <c r="K77" s="1"/>
  <c r="J80"/>
  <c r="J77" s="1"/>
  <c r="I80"/>
  <c r="I77" s="1"/>
  <c r="H80"/>
  <c r="H77" s="1"/>
  <c r="M72"/>
  <c r="L72"/>
  <c r="K72"/>
  <c r="J72"/>
  <c r="I72"/>
  <c r="H72"/>
  <c r="M71"/>
  <c r="L71"/>
  <c r="L68" s="1"/>
  <c r="K71"/>
  <c r="J71"/>
  <c r="I71"/>
  <c r="H71"/>
  <c r="G88"/>
  <c r="G87"/>
  <c r="G85"/>
  <c r="G84"/>
  <c r="G83"/>
  <c r="G75"/>
  <c r="G74"/>
  <c r="G48"/>
  <c r="G45" s="1"/>
  <c r="G49"/>
  <c r="G51"/>
  <c r="G52"/>
  <c r="G55"/>
  <c r="G54"/>
  <c r="G57"/>
  <c r="M37"/>
  <c r="L37"/>
  <c r="K37"/>
  <c r="J37"/>
  <c r="I37"/>
  <c r="H37"/>
  <c r="M36"/>
  <c r="L36"/>
  <c r="K36"/>
  <c r="J36"/>
  <c r="I36"/>
  <c r="H36"/>
  <c r="L220" l="1"/>
  <c r="L169" s="1"/>
  <c r="L166" s="1"/>
  <c r="M128"/>
  <c r="L128"/>
  <c r="L147"/>
  <c r="M147"/>
  <c r="L92"/>
  <c r="M63"/>
  <c r="L63"/>
  <c r="G221"/>
  <c r="L170"/>
  <c r="L167" s="1"/>
  <c r="M107"/>
  <c r="M104" s="1"/>
  <c r="M146" s="1"/>
  <c r="L107"/>
  <c r="L104" s="1"/>
  <c r="L146" s="1"/>
  <c r="L44"/>
  <c r="L41" s="1"/>
  <c r="L62" s="1"/>
  <c r="M44"/>
  <c r="M41" s="1"/>
  <c r="M62" s="1"/>
  <c r="M64"/>
  <c r="L64"/>
  <c r="L268" s="1"/>
  <c r="M268"/>
  <c r="L21"/>
  <c r="L18" s="1"/>
  <c r="L30" s="1"/>
  <c r="M21"/>
  <c r="M18" s="1"/>
  <c r="M30" s="1"/>
  <c r="G80"/>
  <c r="G108"/>
  <c r="G81"/>
  <c r="G94"/>
  <c r="G95"/>
  <c r="G93"/>
  <c r="G71"/>
  <c r="G98"/>
  <c r="G72"/>
  <c r="G46"/>
  <c r="G43" s="1"/>
  <c r="M266" l="1"/>
  <c r="L266"/>
  <c r="M265"/>
  <c r="L265"/>
  <c r="G39"/>
  <c r="G36" s="1"/>
  <c r="G40"/>
  <c r="G37" s="1"/>
  <c r="G64" s="1"/>
  <c r="G29"/>
  <c r="I27"/>
  <c r="G28"/>
  <c r="G26"/>
  <c r="G25"/>
  <c r="H22" l="1"/>
  <c r="H19" s="1"/>
  <c r="H31" s="1"/>
  <c r="I22"/>
  <c r="I19" s="1"/>
  <c r="I31" s="1"/>
  <c r="J22"/>
  <c r="J19" s="1"/>
  <c r="J31" s="1"/>
  <c r="K22"/>
  <c r="K19" s="1"/>
  <c r="K31" s="1"/>
  <c r="H23"/>
  <c r="H20" s="1"/>
  <c r="H32" s="1"/>
  <c r="I23"/>
  <c r="I20" s="1"/>
  <c r="I32" s="1"/>
  <c r="J23"/>
  <c r="J20" s="1"/>
  <c r="J32" s="1"/>
  <c r="K23"/>
  <c r="K20" s="1"/>
  <c r="K32" s="1"/>
  <c r="H24"/>
  <c r="I24"/>
  <c r="K24"/>
  <c r="G22"/>
  <c r="G19" s="1"/>
  <c r="G31" s="1"/>
  <c r="H27"/>
  <c r="J27"/>
  <c r="J21" s="1"/>
  <c r="J18" s="1"/>
  <c r="J30" s="1"/>
  <c r="K27"/>
  <c r="H38"/>
  <c r="H35" s="1"/>
  <c r="I38"/>
  <c r="I35" s="1"/>
  <c r="J38"/>
  <c r="J35" s="1"/>
  <c r="K38"/>
  <c r="K35" s="1"/>
  <c r="H45"/>
  <c r="H42" s="1"/>
  <c r="H63" s="1"/>
  <c r="I42"/>
  <c r="I63" s="1"/>
  <c r="J45"/>
  <c r="J42" s="1"/>
  <c r="J63" s="1"/>
  <c r="K45"/>
  <c r="K42" s="1"/>
  <c r="K63" s="1"/>
  <c r="H46"/>
  <c r="H43" s="1"/>
  <c r="H64" s="1"/>
  <c r="I46"/>
  <c r="I43" s="1"/>
  <c r="I64" s="1"/>
  <c r="J46"/>
  <c r="J43" s="1"/>
  <c r="J64" s="1"/>
  <c r="K46"/>
  <c r="K43" s="1"/>
  <c r="K64" s="1"/>
  <c r="H47"/>
  <c r="I47"/>
  <c r="J47"/>
  <c r="K47"/>
  <c r="H50"/>
  <c r="I50"/>
  <c r="J50"/>
  <c r="K50"/>
  <c r="H53"/>
  <c r="I53"/>
  <c r="J53"/>
  <c r="K53"/>
  <c r="H56"/>
  <c r="G56" s="1"/>
  <c r="H68"/>
  <c r="I68"/>
  <c r="J68"/>
  <c r="K68"/>
  <c r="H69"/>
  <c r="I69"/>
  <c r="J69"/>
  <c r="K69"/>
  <c r="H73"/>
  <c r="H70" s="1"/>
  <c r="I73"/>
  <c r="I70" s="1"/>
  <c r="J73"/>
  <c r="J70" s="1"/>
  <c r="K73"/>
  <c r="K70" s="1"/>
  <c r="H78"/>
  <c r="I78"/>
  <c r="J78"/>
  <c r="K78"/>
  <c r="H82"/>
  <c r="I82"/>
  <c r="J82"/>
  <c r="K82"/>
  <c r="H86"/>
  <c r="I86"/>
  <c r="J86"/>
  <c r="K86"/>
  <c r="J90"/>
  <c r="K90"/>
  <c r="I91"/>
  <c r="J91"/>
  <c r="K91"/>
  <c r="H101"/>
  <c r="H92" s="1"/>
  <c r="I101"/>
  <c r="I92" s="1"/>
  <c r="J101"/>
  <c r="J92" s="1"/>
  <c r="K101"/>
  <c r="K92" s="1"/>
  <c r="I105"/>
  <c r="J105"/>
  <c r="K105"/>
  <c r="H106"/>
  <c r="I106"/>
  <c r="J106"/>
  <c r="K106"/>
  <c r="H110"/>
  <c r="I110"/>
  <c r="J110"/>
  <c r="K110"/>
  <c r="H113"/>
  <c r="I113"/>
  <c r="J113"/>
  <c r="K113"/>
  <c r="H116"/>
  <c r="I116"/>
  <c r="J116"/>
  <c r="K116"/>
  <c r="H119"/>
  <c r="I119"/>
  <c r="J119"/>
  <c r="K119"/>
  <c r="H122"/>
  <c r="I122"/>
  <c r="J122"/>
  <c r="K122"/>
  <c r="H129"/>
  <c r="H126" s="1"/>
  <c r="I126"/>
  <c r="J129"/>
  <c r="K129"/>
  <c r="H130"/>
  <c r="H127" s="1"/>
  <c r="I128"/>
  <c r="J130"/>
  <c r="J127" s="1"/>
  <c r="K130"/>
  <c r="K127" s="1"/>
  <c r="H131"/>
  <c r="I131"/>
  <c r="J131"/>
  <c r="K131"/>
  <c r="I141"/>
  <c r="I143"/>
  <c r="G143" s="1"/>
  <c r="H153"/>
  <c r="I153"/>
  <c r="J156"/>
  <c r="J153" s="1"/>
  <c r="J162" s="1"/>
  <c r="K156"/>
  <c r="K153" s="1"/>
  <c r="K162" s="1"/>
  <c r="H154"/>
  <c r="H163" s="1"/>
  <c r="H268" s="1"/>
  <c r="I154"/>
  <c r="I163" s="1"/>
  <c r="J154"/>
  <c r="J163" s="1"/>
  <c r="J268" s="1"/>
  <c r="K154"/>
  <c r="K163" s="1"/>
  <c r="K268" s="1"/>
  <c r="I155"/>
  <c r="I152" s="1"/>
  <c r="I161" s="1"/>
  <c r="J158"/>
  <c r="J155" s="1"/>
  <c r="J152" s="1"/>
  <c r="J161" s="1"/>
  <c r="K158"/>
  <c r="K155" s="1"/>
  <c r="K152" s="1"/>
  <c r="K161" s="1"/>
  <c r="G156"/>
  <c r="G153" s="1"/>
  <c r="G162" s="1"/>
  <c r="G157"/>
  <c r="G154" s="1"/>
  <c r="G163" s="1"/>
  <c r="I171"/>
  <c r="I168" s="1"/>
  <c r="J171"/>
  <c r="J168" s="1"/>
  <c r="K171"/>
  <c r="K168" s="1"/>
  <c r="H172"/>
  <c r="I172"/>
  <c r="J172"/>
  <c r="K172"/>
  <c r="H175"/>
  <c r="I175"/>
  <c r="H178"/>
  <c r="I178"/>
  <c r="J178"/>
  <c r="J220" s="1"/>
  <c r="K178"/>
  <c r="K220" s="1"/>
  <c r="H181"/>
  <c r="G181" s="1"/>
  <c r="H184"/>
  <c r="G184" s="1"/>
  <c r="G185"/>
  <c r="G186"/>
  <c r="H187"/>
  <c r="H190"/>
  <c r="H193"/>
  <c r="H196"/>
  <c r="H199"/>
  <c r="H202"/>
  <c r="H205"/>
  <c r="I208"/>
  <c r="I211"/>
  <c r="G211" s="1"/>
  <c r="I214"/>
  <c r="G214" s="1"/>
  <c r="I170"/>
  <c r="I167" s="1"/>
  <c r="K170"/>
  <c r="K167" s="1"/>
  <c r="H171"/>
  <c r="H229"/>
  <c r="H226" s="1"/>
  <c r="I229"/>
  <c r="I226" s="1"/>
  <c r="J229"/>
  <c r="J226" s="1"/>
  <c r="K229"/>
  <c r="K226" s="1"/>
  <c r="H231"/>
  <c r="H228" s="1"/>
  <c r="H225" s="1"/>
  <c r="I231"/>
  <c r="I228" s="1"/>
  <c r="I225" s="1"/>
  <c r="J231"/>
  <c r="K231"/>
  <c r="K228" s="1"/>
  <c r="K225" s="1"/>
  <c r="G229"/>
  <c r="G226" s="1"/>
  <c r="H238"/>
  <c r="H235" s="1"/>
  <c r="I238"/>
  <c r="I235" s="1"/>
  <c r="J238"/>
  <c r="J235" s="1"/>
  <c r="K238"/>
  <c r="K235" s="1"/>
  <c r="H240"/>
  <c r="I240"/>
  <c r="J240"/>
  <c r="K240"/>
  <c r="H243"/>
  <c r="I243"/>
  <c r="J243"/>
  <c r="K243"/>
  <c r="H246"/>
  <c r="I246"/>
  <c r="J246"/>
  <c r="K246"/>
  <c r="G257"/>
  <c r="G258"/>
  <c r="G259"/>
  <c r="G261"/>
  <c r="G262"/>
  <c r="G263"/>
  <c r="J169" l="1"/>
  <c r="J166" s="1"/>
  <c r="K169"/>
  <c r="K166" s="1"/>
  <c r="G243"/>
  <c r="G240"/>
  <c r="I220"/>
  <c r="H168"/>
  <c r="G168" s="1"/>
  <c r="G171"/>
  <c r="G178"/>
  <c r="G175"/>
  <c r="G172"/>
  <c r="I104"/>
  <c r="H155"/>
  <c r="H152" s="1"/>
  <c r="H161" s="1"/>
  <c r="G158"/>
  <c r="G155" s="1"/>
  <c r="G152" s="1"/>
  <c r="G161" s="1"/>
  <c r="K149"/>
  <c r="J149"/>
  <c r="K107"/>
  <c r="K104" s="1"/>
  <c r="I138"/>
  <c r="G138" s="1"/>
  <c r="G141"/>
  <c r="G131"/>
  <c r="H107"/>
  <c r="J107"/>
  <c r="H89"/>
  <c r="G92"/>
  <c r="G122"/>
  <c r="G119"/>
  <c r="G116"/>
  <c r="G113"/>
  <c r="G110"/>
  <c r="G101"/>
  <c r="H79"/>
  <c r="H76" s="1"/>
  <c r="G70"/>
  <c r="I79"/>
  <c r="I76" s="1"/>
  <c r="G82"/>
  <c r="J79"/>
  <c r="J76" s="1"/>
  <c r="K79"/>
  <c r="K76" s="1"/>
  <c r="H91"/>
  <c r="H149" s="1"/>
  <c r="G91"/>
  <c r="I90"/>
  <c r="G90"/>
  <c r="G86"/>
  <c r="G73"/>
  <c r="G53"/>
  <c r="G50"/>
  <c r="G47"/>
  <c r="G68"/>
  <c r="G38"/>
  <c r="G35" s="1"/>
  <c r="G27"/>
  <c r="G24"/>
  <c r="J104"/>
  <c r="I140"/>
  <c r="G140" s="1"/>
  <c r="J44"/>
  <c r="J41" s="1"/>
  <c r="J62" s="1"/>
  <c r="G267"/>
  <c r="J89"/>
  <c r="J146" s="1"/>
  <c r="G69"/>
  <c r="I67"/>
  <c r="K128"/>
  <c r="G106"/>
  <c r="J67"/>
  <c r="H21"/>
  <c r="H18" s="1"/>
  <c r="H30" s="1"/>
  <c r="I41"/>
  <c r="I62" s="1"/>
  <c r="I21"/>
  <c r="I18" s="1"/>
  <c r="I30" s="1"/>
  <c r="H67"/>
  <c r="H250"/>
  <c r="H266" s="1"/>
  <c r="I237"/>
  <c r="I234" s="1"/>
  <c r="I249" s="1"/>
  <c r="J170"/>
  <c r="J167" s="1"/>
  <c r="J237"/>
  <c r="J234" s="1"/>
  <c r="I250"/>
  <c r="K126"/>
  <c r="K125" s="1"/>
  <c r="K89"/>
  <c r="K21"/>
  <c r="K18" s="1"/>
  <c r="K30" s="1"/>
  <c r="K237"/>
  <c r="K234" s="1"/>
  <c r="K249" s="1"/>
  <c r="G228"/>
  <c r="G225" s="1"/>
  <c r="J250"/>
  <c r="G77"/>
  <c r="K67"/>
  <c r="K44"/>
  <c r="K41" s="1"/>
  <c r="K62" s="1"/>
  <c r="G238"/>
  <c r="G235" s="1"/>
  <c r="G250" s="1"/>
  <c r="H237"/>
  <c r="H234" s="1"/>
  <c r="H249" s="1"/>
  <c r="J128"/>
  <c r="G105"/>
  <c r="H104"/>
  <c r="I89"/>
  <c r="G78"/>
  <c r="G42"/>
  <c r="G63" s="1"/>
  <c r="H44"/>
  <c r="H41" s="1"/>
  <c r="H62" s="1"/>
  <c r="G23"/>
  <c r="G20" s="1"/>
  <c r="G32" s="1"/>
  <c r="H170"/>
  <c r="H169"/>
  <c r="J228"/>
  <c r="J225" s="1"/>
  <c r="K250"/>
  <c r="I137"/>
  <c r="G137" s="1"/>
  <c r="H125"/>
  <c r="H105"/>
  <c r="H147" s="1"/>
  <c r="G129"/>
  <c r="H128"/>
  <c r="I127"/>
  <c r="I125" s="1"/>
  <c r="J126"/>
  <c r="J125" s="1"/>
  <c r="G130"/>
  <c r="G220" l="1"/>
  <c r="K147"/>
  <c r="K266" s="1"/>
  <c r="J147"/>
  <c r="J266" s="1"/>
  <c r="K146"/>
  <c r="K265" s="1"/>
  <c r="G44"/>
  <c r="G41" s="1"/>
  <c r="G62" s="1"/>
  <c r="I169"/>
  <c r="I166" s="1"/>
  <c r="H166"/>
  <c r="H167"/>
  <c r="G167" s="1"/>
  <c r="G170"/>
  <c r="H146"/>
  <c r="G107"/>
  <c r="G104" s="1"/>
  <c r="G127"/>
  <c r="G126"/>
  <c r="G125"/>
  <c r="G79"/>
  <c r="G76" s="1"/>
  <c r="G89"/>
  <c r="G21"/>
  <c r="G18" s="1"/>
  <c r="G30" s="1"/>
  <c r="G67"/>
  <c r="J249"/>
  <c r="J265" s="1"/>
  <c r="G128"/>
  <c r="G237"/>
  <c r="G234" s="1"/>
  <c r="G249" s="1"/>
  <c r="G166" l="1"/>
  <c r="G169"/>
  <c r="G149"/>
  <c r="G268" s="1"/>
  <c r="I268"/>
  <c r="G146"/>
  <c r="G265" s="1"/>
  <c r="G147"/>
  <c r="G266" s="1"/>
</calcChain>
</file>

<file path=xl/sharedStrings.xml><?xml version="1.0" encoding="utf-8"?>
<sst xmlns="http://schemas.openxmlformats.org/spreadsheetml/2006/main" count="791" uniqueCount="172">
  <si>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</si>
  <si>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</si>
  <si>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</si>
  <si>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</si>
  <si>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</si>
  <si>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</si>
  <si>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</si>
  <si>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</si>
  <si>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</si>
  <si>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</si>
  <si>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</si>
  <si>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</si>
  <si>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</si>
  <si>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</si>
  <si>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</si>
  <si>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</si>
  <si>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</si>
  <si>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</si>
  <si>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</si>
  <si>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</si>
  <si>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</si>
  <si>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</si>
  <si>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</si>
  <si>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</si>
  <si>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</si>
  <si>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</si>
  <si>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</si>
  <si>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</si>
  <si>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</si>
  <si>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</si>
  <si>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</si>
  <si>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</si>
  <si>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</si>
  <si>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</si>
  <si>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</si>
  <si>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</si>
  <si>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</si>
  <si>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</si>
  <si>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</si>
  <si>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</si>
  <si>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</si>
  <si>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</si>
  <si>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</si>
  <si>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</si>
  <si>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</si>
  <si>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</si>
  <si>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</si>
  <si>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</si>
  <si>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</si>
  <si>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</si>
  <si>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</si>
  <si>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</si>
  <si>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</si>
  <si>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</si>
  <si>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</si>
  <si>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</si>
  <si>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</si>
  <si>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</si>
  <si>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</si>
  <si>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</si>
  <si>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</si>
  <si>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</si>
  <si>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</si>
  <si>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</si>
  <si>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</si>
  <si>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</si>
  <si>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</si>
  <si>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</si>
  <si>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</si>
  <si>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</si>
  <si>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</si>
  <si>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</si>
  <si>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</si>
  <si>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</si>
  <si>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</si>
  <si>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</si>
  <si>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</si>
  <si>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</si>
  <si>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</si>
  <si>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</si>
  <si>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</si>
  <si>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</si>
  <si>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</si>
  <si>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</si>
  <si>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</si>
  <si>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</si>
  <si>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</si>
  <si>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</si>
  <si>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</si>
  <si>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</si>
  <si>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</si>
  <si>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</si>
  <si>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</si>
  <si>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</si>
  <si>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</si>
  <si>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</si>
  <si>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</si>
  <si>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</si>
  <si>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</si>
  <si>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</si>
  <si>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</si>
  <si>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</si>
  <si>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</si>
  <si>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</si>
  <si>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</si>
  <si>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</si>
  <si>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</si>
  <si>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</si>
  <si>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</si>
  <si>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</si>
  <si>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</si>
  <si>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</si>
  <si>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</si>
  <si>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</si>
  <si>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</si>
  <si>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</si>
  <si>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</si>
  <si>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</si>
  <si>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</si>
  <si>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</si>
  <si>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</si>
  <si>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</si>
  <si>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</si>
  <si>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</si>
  <si>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</si>
  <si>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</si>
  <si>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</si>
  <si>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</si>
  <si>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</si>
  <si>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</si>
  <si>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</si>
  <si>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</si>
  <si>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</si>
  <si>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</si>
  <si>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</si>
  <si>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</si>
  <si>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</si>
  <si>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</si>
  <si>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</si>
  <si>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</si>
  <si>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</si>
  <si>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</si>
  <si>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</si>
  <si>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</si>
  <si>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</si>
  <si>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</si>
  <si>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</si>
  <si>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</si>
  <si>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</si>
  <si>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</si>
  <si>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</si>
  <si>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</si>
  <si>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</si>
  <si>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</si>
  <si>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</si>
  <si>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</si>
  <si>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Уровень обеспеченности местами (площадками) накопления ТКО с контейнерами (бункерами)</t>
  </si>
  <si>
    <t>Количество созданных мест (площадок) накопления ТКО с контейнерами (бункерами)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</si>
  <si>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</si>
  <si>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</si>
  <si>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</si>
  <si>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</si>
  <si>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</si>
  <si>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</si>
  <si>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 xml:space="preserve">Объем выполненных работ </t>
  </si>
  <si>
    <t>Количество приобретенных контейнеров для сбора ТКО</t>
  </si>
  <si>
    <t>шт.</t>
  </si>
  <si>
    <t>тыс.м2</t>
  </si>
  <si>
    <t xml:space="preserve">Приложение 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</si>
  <si>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</si>
  <si>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Благоустройство тротуара от здания центра по делам молодежи и физической культуры и спорта до ул Победы в р.п.Полтавка Полтавского района Омской области</t>
  </si>
  <si>
    <r>
      <t xml:space="preserve">к постановлению №11 от </t>
    </r>
    <r>
      <rPr>
        <i/>
        <sz val="12"/>
        <rFont val="Times New Roman"/>
        <family val="1"/>
        <charset val="204"/>
      </rPr>
      <t>03.02.2021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</si>
</sst>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2" fontId="0" fillId="2" borderId="0" xfId="0" applyNumberFormat="1" applyFill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/>
    <xf numFmtId="0" fontId="0" fillId="4" borderId="1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7" xfId="0" applyFont="1" applyBorder="1"/>
    <xf numFmtId="2" fontId="13" fillId="2" borderId="1" xfId="0" applyNumberFormat="1" applyFont="1" applyFill="1" applyBorder="1"/>
    <xf numFmtId="2" fontId="13" fillId="4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7" fillId="5" borderId="9" xfId="0" applyFont="1" applyFill="1" applyBorder="1" applyAlignment="1">
      <alignment horizontal="left" vertical="top" wrapText="1" shrinkToFit="1"/>
    </xf>
    <xf numFmtId="0" fontId="7" fillId="5" borderId="0" xfId="0" applyFont="1" applyFill="1" applyBorder="1" applyAlignment="1">
      <alignment horizontal="left" vertical="top" wrapText="1" shrinkToFit="1"/>
    </xf>
    <xf numFmtId="0" fontId="7" fillId="5" borderId="14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/>
    <xf numFmtId="0" fontId="7" fillId="4" borderId="6" xfId="0" applyFont="1" applyFill="1" applyBorder="1" applyAlignment="1"/>
    <xf numFmtId="0" fontId="7" fillId="4" borderId="7" xfId="0" applyFont="1" applyFill="1" applyBorder="1" applyAlignment="1"/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10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6" fillId="5" borderId="5" xfId="0" applyFont="1" applyFill="1" applyBorder="1" applyAlignment="1">
      <alignment horizontal="left" vertical="top" wrapText="1" shrinkToFit="1"/>
    </xf>
    <xf numFmtId="0" fontId="6" fillId="5" borderId="6" xfId="0" applyFont="1" applyFill="1" applyBorder="1" applyAlignment="1">
      <alignment horizontal="left" vertical="top" wrapText="1" shrinkToFit="1"/>
    </xf>
    <xf numFmtId="0" fontId="6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 vertical="top" wrapText="1" shrinkToFit="1"/>
    </xf>
    <xf numFmtId="0" fontId="7" fillId="4" borderId="6" xfId="0" applyFont="1" applyFill="1" applyBorder="1" applyAlignment="1">
      <alignment horizontal="center" vertical="top" wrapText="1" shrinkToFit="1"/>
    </xf>
    <xf numFmtId="0" fontId="7" fillId="4" borderId="7" xfId="0" applyFont="1" applyFill="1" applyBorder="1" applyAlignment="1">
      <alignment horizontal="center" vertical="top" wrapText="1" shrinkToFit="1"/>
    </xf>
    <xf numFmtId="0" fontId="9" fillId="5" borderId="5" xfId="0" applyFont="1" applyFill="1" applyBorder="1" applyAlignment="1">
      <alignment horizontal="left" vertical="top" wrapText="1" shrinkToFit="1"/>
    </xf>
    <xf numFmtId="0" fontId="9" fillId="5" borderId="6" xfId="0" applyFont="1" applyFill="1" applyBorder="1" applyAlignment="1">
      <alignment horizontal="left" vertical="top" wrapText="1" shrinkToFit="1"/>
    </xf>
    <xf numFmtId="0" fontId="9" fillId="5" borderId="7" xfId="0" applyFont="1" applyFill="1" applyBorder="1" applyAlignment="1">
      <alignment horizontal="left" vertical="top" wrapText="1" shrinkToFit="1"/>
    </xf>
    <xf numFmtId="0" fontId="7" fillId="4" borderId="8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top" wrapText="1" shrinkToFit="1"/>
    </xf>
    <xf numFmtId="0" fontId="7" fillId="4" borderId="12" xfId="0" applyFont="1" applyFill="1" applyBorder="1" applyAlignment="1">
      <alignment horizontal="center" vertical="top" wrapText="1" shrinkToFit="1"/>
    </xf>
    <xf numFmtId="0" fontId="7" fillId="4" borderId="15" xfId="0" applyFont="1" applyFill="1" applyBorder="1" applyAlignment="1">
      <alignment horizontal="center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74"/>
  <sheetViews>
    <sheetView tabSelected="1" zoomScale="130" zoomScaleNormal="130" workbookViewId="0">
      <selection activeCell="G11" sqref="G11:G12"/>
    </sheetView>
  </sheetViews>
  <sheetFormatPr defaultRowHeight="15"/>
  <cols>
    <col min="1" max="1" width="1.7109375" customWidth="1"/>
    <col min="2" max="2" width="19.85546875" customWidth="1"/>
    <col min="3" max="3" width="4.7109375" customWidth="1"/>
    <col min="4" max="4" width="4.42578125" customWidth="1"/>
    <col min="5" max="5" width="6.28515625" customWidth="1"/>
    <col min="6" max="6" width="13.140625" customWidth="1"/>
    <col min="7" max="7" width="12.5703125" customWidth="1"/>
    <col min="8" max="8" width="11.42578125" customWidth="1"/>
    <col min="9" max="13" width="11.42578125" style="13" customWidth="1"/>
    <col min="14" max="14" width="11.28515625" customWidth="1"/>
    <col min="15" max="15" width="4.5703125" customWidth="1"/>
    <col min="16" max="17" width="4.7109375" style="49" customWidth="1"/>
    <col min="18" max="18" width="5.85546875" customWidth="1"/>
    <col min="19" max="20" width="4.5703125" customWidth="1"/>
    <col min="21" max="21" width="4.28515625" customWidth="1"/>
    <col min="22" max="22" width="4.7109375" customWidth="1"/>
    <col min="23" max="23" width="11.5703125" bestFit="1" customWidth="1"/>
  </cols>
  <sheetData>
    <row r="1" spans="1:22" ht="15.75">
      <c r="A1" s="114" t="s">
        <v>168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</row>
    <row r="2" spans="1:22" ht="15.75">
      <c r="A2" s="114" t="s">
        <v>171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</row>
    <row r="3" spans="1:22" ht="15.75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9"/>
      <c r="S3" s="19"/>
      <c r="T3" s="19"/>
      <c r="U3" s="19"/>
      <c r="V3" s="19"/>
    </row>
    <row r="4" spans="1:22" ht="15.75">
      <c r="A4" s="18"/>
      <c r="B4" s="19"/>
      <c r="C4" s="19"/>
      <c r="D4" s="19"/>
      <c r="E4" s="19"/>
      <c r="F4" s="19"/>
      <c r="G4" s="19"/>
      <c r="H4" s="19"/>
      <c r="I4" s="7"/>
      <c r="J4" s="7"/>
      <c r="K4" s="7"/>
      <c r="L4" s="7"/>
      <c r="M4" s="7"/>
      <c r="N4" s="19"/>
      <c r="O4" s="19"/>
      <c r="P4" s="45"/>
      <c r="Q4" s="45"/>
      <c r="R4" s="19"/>
      <c r="S4" s="19"/>
      <c r="T4" s="19"/>
      <c r="U4" s="19"/>
      <c r="V4" s="19"/>
    </row>
    <row r="5" spans="1:22" ht="15.75">
      <c r="A5" s="115" t="s">
        <v>20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</row>
    <row r="6" spans="1:22" ht="15.75">
      <c r="A6" s="115" t="s">
        <v>21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</row>
    <row r="7" spans="1:22" ht="15.75">
      <c r="A7" s="116" t="s">
        <v>102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</row>
    <row r="8" spans="1:22" ht="14.25" customHeight="1">
      <c r="A8" s="4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</row>
    <row r="9" spans="1:22" ht="31.5" customHeight="1">
      <c r="A9" s="125" t="s">
        <v>0</v>
      </c>
      <c r="B9" s="125" t="s">
        <v>1</v>
      </c>
      <c r="C9" s="178" t="s">
        <v>2</v>
      </c>
      <c r="D9" s="179"/>
      <c r="E9" s="181" t="s">
        <v>153</v>
      </c>
      <c r="F9" s="184" t="s">
        <v>5</v>
      </c>
      <c r="G9" s="185"/>
      <c r="H9" s="185"/>
      <c r="I9" s="185"/>
      <c r="J9" s="185"/>
      <c r="K9" s="185"/>
      <c r="L9" s="185"/>
      <c r="M9" s="186"/>
      <c r="N9" s="184" t="s">
        <v>11</v>
      </c>
      <c r="O9" s="185"/>
      <c r="P9" s="185"/>
      <c r="Q9" s="185"/>
      <c r="R9" s="185"/>
      <c r="S9" s="185"/>
      <c r="T9" s="185"/>
      <c r="U9" s="185"/>
      <c r="V9" s="186"/>
    </row>
    <row r="10" spans="1:22" ht="15" customHeight="1">
      <c r="A10" s="126"/>
      <c r="B10" s="126"/>
      <c r="C10" s="121" t="s">
        <v>3</v>
      </c>
      <c r="D10" s="121" t="s">
        <v>4</v>
      </c>
      <c r="E10" s="182"/>
      <c r="F10" s="125" t="s">
        <v>6</v>
      </c>
      <c r="G10" s="184" t="s">
        <v>8</v>
      </c>
      <c r="H10" s="185"/>
      <c r="I10" s="185"/>
      <c r="J10" s="185"/>
      <c r="K10" s="185"/>
      <c r="L10" s="185"/>
      <c r="M10" s="186"/>
      <c r="N10" s="125" t="s">
        <v>9</v>
      </c>
      <c r="O10" s="118" t="s">
        <v>10</v>
      </c>
      <c r="P10" s="184" t="s">
        <v>12</v>
      </c>
      <c r="Q10" s="185"/>
      <c r="R10" s="185"/>
      <c r="S10" s="185"/>
      <c r="T10" s="185"/>
      <c r="U10" s="185"/>
      <c r="V10" s="186"/>
    </row>
    <row r="11" spans="1:22" ht="37.5" customHeight="1">
      <c r="A11" s="126"/>
      <c r="B11" s="126"/>
      <c r="C11" s="180"/>
      <c r="D11" s="180"/>
      <c r="E11" s="182"/>
      <c r="F11" s="126"/>
      <c r="G11" s="125" t="s">
        <v>7</v>
      </c>
      <c r="H11" s="185"/>
      <c r="I11" s="185"/>
      <c r="J11" s="185"/>
      <c r="K11" s="185"/>
      <c r="L11" s="185"/>
      <c r="M11" s="186"/>
      <c r="N11" s="126"/>
      <c r="O11" s="119"/>
      <c r="P11" s="121" t="s">
        <v>7</v>
      </c>
      <c r="Q11" s="185"/>
      <c r="R11" s="185"/>
      <c r="S11" s="185"/>
      <c r="T11" s="185"/>
      <c r="U11" s="185"/>
      <c r="V11" s="186"/>
    </row>
    <row r="12" spans="1:22" ht="66.75" customHeight="1">
      <c r="A12" s="127"/>
      <c r="B12" s="127"/>
      <c r="C12" s="122"/>
      <c r="D12" s="122"/>
      <c r="E12" s="183"/>
      <c r="F12" s="127"/>
      <c r="G12" s="127"/>
      <c r="H12" s="3">
        <v>2019</v>
      </c>
      <c r="I12" s="8">
        <v>2020</v>
      </c>
      <c r="J12" s="8">
        <v>2021</v>
      </c>
      <c r="K12" s="8">
        <v>2022</v>
      </c>
      <c r="L12" s="8">
        <v>2023</v>
      </c>
      <c r="M12" s="8">
        <v>2024</v>
      </c>
      <c r="N12" s="127"/>
      <c r="O12" s="120"/>
      <c r="P12" s="122"/>
      <c r="Q12" s="50">
        <v>2019</v>
      </c>
      <c r="R12" s="78">
        <v>2020</v>
      </c>
      <c r="S12" s="78">
        <v>2021</v>
      </c>
      <c r="T12" s="78">
        <v>2022</v>
      </c>
      <c r="U12" s="78">
        <v>2023</v>
      </c>
      <c r="V12" s="78">
        <v>2024</v>
      </c>
    </row>
    <row r="13" spans="1:22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8">
        <v>9</v>
      </c>
      <c r="J13" s="48">
        <v>10</v>
      </c>
      <c r="K13" s="48">
        <v>11</v>
      </c>
      <c r="L13" s="48">
        <v>12</v>
      </c>
      <c r="M13" s="79">
        <v>13</v>
      </c>
      <c r="N13" s="46">
        <v>14</v>
      </c>
      <c r="O13" s="46">
        <v>15</v>
      </c>
      <c r="P13" s="46">
        <v>16</v>
      </c>
      <c r="Q13" s="46">
        <v>17</v>
      </c>
      <c r="R13" s="46">
        <v>18</v>
      </c>
      <c r="S13" s="46">
        <v>19</v>
      </c>
      <c r="T13" s="46">
        <v>20</v>
      </c>
      <c r="U13" s="46">
        <v>21</v>
      </c>
      <c r="V13" s="46">
        <v>22</v>
      </c>
    </row>
    <row r="14" spans="1:22" ht="102.75" customHeight="1">
      <c r="A14" s="123" t="s">
        <v>46</v>
      </c>
      <c r="B14" s="124"/>
      <c r="C14" s="20">
        <v>2019</v>
      </c>
      <c r="D14" s="20">
        <v>2024</v>
      </c>
      <c r="E14" s="20" t="s">
        <v>13</v>
      </c>
      <c r="F14" s="20" t="s">
        <v>13</v>
      </c>
      <c r="G14" s="2" t="s">
        <v>13</v>
      </c>
      <c r="H14" s="2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  <c r="N14" s="80" t="s">
        <v>13</v>
      </c>
      <c r="O14" s="2" t="s">
        <v>13</v>
      </c>
      <c r="P14" s="40" t="s">
        <v>13</v>
      </c>
      <c r="Q14" s="40" t="s">
        <v>13</v>
      </c>
      <c r="R14" s="2" t="s">
        <v>13</v>
      </c>
      <c r="S14" s="2" t="s">
        <v>13</v>
      </c>
      <c r="T14" s="2" t="s">
        <v>13</v>
      </c>
      <c r="U14" s="2"/>
      <c r="V14" s="1"/>
    </row>
    <row r="15" spans="1:22" ht="73.5" customHeight="1">
      <c r="A15" s="123" t="s">
        <v>47</v>
      </c>
      <c r="B15" s="124"/>
      <c r="C15" s="20">
        <v>2019</v>
      </c>
      <c r="D15" s="20">
        <v>2024</v>
      </c>
      <c r="E15" s="20" t="s">
        <v>13</v>
      </c>
      <c r="F15" s="20" t="s">
        <v>13</v>
      </c>
      <c r="G15" s="2" t="s">
        <v>13</v>
      </c>
      <c r="H15" s="2" t="s">
        <v>13</v>
      </c>
      <c r="I15" s="10" t="s">
        <v>13</v>
      </c>
      <c r="J15" s="10" t="s">
        <v>13</v>
      </c>
      <c r="K15" s="10" t="s">
        <v>13</v>
      </c>
      <c r="L15" s="10" t="s">
        <v>13</v>
      </c>
      <c r="M15" s="10" t="s">
        <v>13</v>
      </c>
      <c r="N15" s="80" t="s">
        <v>13</v>
      </c>
      <c r="O15" s="2" t="s">
        <v>13</v>
      </c>
      <c r="P15" s="40" t="s">
        <v>13</v>
      </c>
      <c r="Q15" s="40" t="s">
        <v>13</v>
      </c>
      <c r="R15" s="2"/>
      <c r="S15" s="2"/>
      <c r="T15" s="2"/>
      <c r="U15" s="2"/>
      <c r="V15" s="1"/>
    </row>
    <row r="16" spans="1:22" ht="40.5" customHeight="1">
      <c r="A16" s="152" t="s">
        <v>98</v>
      </c>
      <c r="B16" s="153"/>
      <c r="C16" s="20">
        <v>2019</v>
      </c>
      <c r="D16" s="20">
        <v>2024</v>
      </c>
      <c r="E16" s="20" t="s">
        <v>13</v>
      </c>
      <c r="F16" s="20" t="s">
        <v>13</v>
      </c>
      <c r="G16" s="2" t="s">
        <v>13</v>
      </c>
      <c r="H16" s="2" t="s">
        <v>13</v>
      </c>
      <c r="I16" s="10" t="s">
        <v>13</v>
      </c>
      <c r="J16" s="10" t="s">
        <v>13</v>
      </c>
      <c r="K16" s="10" t="s">
        <v>13</v>
      </c>
      <c r="L16" s="10" t="s">
        <v>13</v>
      </c>
      <c r="M16" s="10" t="s">
        <v>13</v>
      </c>
      <c r="N16" s="80" t="s">
        <v>13</v>
      </c>
      <c r="O16" s="2" t="s">
        <v>13</v>
      </c>
      <c r="P16" s="40" t="s">
        <v>13</v>
      </c>
      <c r="Q16" s="40" t="s">
        <v>13</v>
      </c>
      <c r="R16" s="2"/>
      <c r="S16" s="2"/>
      <c r="T16" s="2"/>
      <c r="U16" s="2"/>
      <c r="V16" s="1"/>
    </row>
    <row r="17" spans="1:23" ht="36.75" customHeight="1">
      <c r="A17" s="123" t="s">
        <v>22</v>
      </c>
      <c r="B17" s="124"/>
      <c r="C17" s="20">
        <v>2019</v>
      </c>
      <c r="D17" s="20">
        <v>2024</v>
      </c>
      <c r="E17" s="20" t="s">
        <v>13</v>
      </c>
      <c r="F17" s="20" t="s">
        <v>13</v>
      </c>
      <c r="G17" s="2" t="s">
        <v>13</v>
      </c>
      <c r="H17" s="2" t="s">
        <v>13</v>
      </c>
      <c r="I17" s="10" t="s">
        <v>13</v>
      </c>
      <c r="J17" s="10" t="s">
        <v>13</v>
      </c>
      <c r="K17" s="10" t="s">
        <v>13</v>
      </c>
      <c r="L17" s="10" t="s">
        <v>13</v>
      </c>
      <c r="M17" s="10" t="s">
        <v>13</v>
      </c>
      <c r="N17" s="80" t="s">
        <v>13</v>
      </c>
      <c r="O17" s="2" t="s">
        <v>13</v>
      </c>
      <c r="P17" s="40" t="s">
        <v>13</v>
      </c>
      <c r="Q17" s="40" t="s">
        <v>13</v>
      </c>
      <c r="R17" s="2"/>
      <c r="S17" s="2"/>
      <c r="T17" s="2"/>
      <c r="U17" s="2"/>
      <c r="V17" s="1"/>
    </row>
    <row r="18" spans="1:23" ht="38.25" customHeight="1">
      <c r="A18" s="108"/>
      <c r="B18" s="105" t="s">
        <v>48</v>
      </c>
      <c r="C18" s="108">
        <v>2019</v>
      </c>
      <c r="D18" s="108">
        <v>2024</v>
      </c>
      <c r="E18" s="111" t="s">
        <v>14</v>
      </c>
      <c r="F18" s="21" t="s">
        <v>15</v>
      </c>
      <c r="G18" s="5">
        <f>G21</f>
        <v>2133795.7599999998</v>
      </c>
      <c r="H18" s="5">
        <f t="shared" ref="H18" si="0">H21</f>
        <v>489863.62999999995</v>
      </c>
      <c r="I18" s="11">
        <f t="shared" ref="I18:J18" si="1">I21</f>
        <v>606498.53</v>
      </c>
      <c r="J18" s="11">
        <f t="shared" si="1"/>
        <v>259358.4</v>
      </c>
      <c r="K18" s="11">
        <f>K21</f>
        <v>259358.4</v>
      </c>
      <c r="L18" s="11">
        <f t="shared" ref="L18:M18" si="2">L21</f>
        <v>259358.4</v>
      </c>
      <c r="M18" s="11">
        <f t="shared" si="2"/>
        <v>259358.4</v>
      </c>
      <c r="N18" s="80" t="s">
        <v>13</v>
      </c>
      <c r="O18" s="2" t="s">
        <v>13</v>
      </c>
      <c r="P18" s="40" t="s">
        <v>13</v>
      </c>
      <c r="Q18" s="40" t="s">
        <v>13</v>
      </c>
      <c r="R18" s="2"/>
      <c r="S18" s="2"/>
      <c r="T18" s="2"/>
      <c r="U18" s="2"/>
      <c r="V18" s="1"/>
    </row>
    <row r="19" spans="1:23" ht="82.5" customHeight="1">
      <c r="A19" s="109"/>
      <c r="B19" s="106"/>
      <c r="C19" s="109"/>
      <c r="D19" s="109"/>
      <c r="E19" s="112"/>
      <c r="F19" s="21" t="s">
        <v>16</v>
      </c>
      <c r="G19" s="5">
        <f>G22</f>
        <v>1492505.79</v>
      </c>
      <c r="H19" s="5">
        <f t="shared" ref="H19" si="3">H22</f>
        <v>166273.66</v>
      </c>
      <c r="I19" s="11">
        <f t="shared" ref="I19:J19" si="4">I22</f>
        <v>288798.53000000003</v>
      </c>
      <c r="J19" s="11">
        <f t="shared" si="4"/>
        <v>259358.4</v>
      </c>
      <c r="K19" s="11">
        <f>K22</f>
        <v>259358.4</v>
      </c>
      <c r="L19" s="11">
        <f t="shared" ref="L19:M19" si="5">L22</f>
        <v>259358.4</v>
      </c>
      <c r="M19" s="11">
        <f t="shared" si="5"/>
        <v>259358.4</v>
      </c>
      <c r="N19" s="80" t="s">
        <v>13</v>
      </c>
      <c r="O19" s="2" t="s">
        <v>13</v>
      </c>
      <c r="P19" s="40" t="s">
        <v>13</v>
      </c>
      <c r="Q19" s="40" t="s">
        <v>13</v>
      </c>
      <c r="R19" s="2"/>
      <c r="S19" s="2"/>
      <c r="T19" s="2"/>
      <c r="U19" s="2"/>
      <c r="V19" s="1"/>
    </row>
    <row r="20" spans="1:23" ht="37.5" customHeight="1">
      <c r="A20" s="110"/>
      <c r="B20" s="107"/>
      <c r="C20" s="110"/>
      <c r="D20" s="110"/>
      <c r="E20" s="113"/>
      <c r="F20" s="21" t="s">
        <v>17</v>
      </c>
      <c r="G20" s="5">
        <f>G23</f>
        <v>641289.97</v>
      </c>
      <c r="H20" s="5">
        <f t="shared" ref="H20" si="6">H23</f>
        <v>323589.96999999997</v>
      </c>
      <c r="I20" s="11">
        <f t="shared" ref="I20:J20" si="7">I23</f>
        <v>317700</v>
      </c>
      <c r="J20" s="11">
        <f t="shared" si="7"/>
        <v>0</v>
      </c>
      <c r="K20" s="11">
        <f>K23</f>
        <v>0</v>
      </c>
      <c r="L20" s="11">
        <f t="shared" ref="L20:M20" si="8">L23</f>
        <v>0</v>
      </c>
      <c r="M20" s="11">
        <f t="shared" si="8"/>
        <v>0</v>
      </c>
      <c r="N20" s="80" t="s">
        <v>13</v>
      </c>
      <c r="O20" s="2" t="s">
        <v>13</v>
      </c>
      <c r="P20" s="40" t="s">
        <v>13</v>
      </c>
      <c r="Q20" s="40" t="s">
        <v>13</v>
      </c>
      <c r="R20" s="2"/>
      <c r="S20" s="2"/>
      <c r="T20" s="2"/>
      <c r="U20" s="2"/>
      <c r="V20" s="1"/>
    </row>
    <row r="21" spans="1:23" ht="29.25" customHeight="1">
      <c r="A21" s="108"/>
      <c r="B21" s="105" t="s">
        <v>49</v>
      </c>
      <c r="C21" s="108">
        <v>2019</v>
      </c>
      <c r="D21" s="108">
        <v>2024</v>
      </c>
      <c r="E21" s="111" t="s">
        <v>14</v>
      </c>
      <c r="F21" s="21" t="s">
        <v>15</v>
      </c>
      <c r="G21" s="5">
        <f>G24+G27</f>
        <v>2133795.7599999998</v>
      </c>
      <c r="H21" s="5">
        <f t="shared" ref="H21" si="9">H24+H27</f>
        <v>489863.62999999995</v>
      </c>
      <c r="I21" s="11">
        <f t="shared" ref="I21" si="10">I24+I27</f>
        <v>606498.53</v>
      </c>
      <c r="J21" s="11">
        <f>J24+J27</f>
        <v>259358.4</v>
      </c>
      <c r="K21" s="11">
        <f>K24+K27</f>
        <v>259358.4</v>
      </c>
      <c r="L21" s="11">
        <f t="shared" ref="L21:M21" si="11">L24+L27</f>
        <v>259358.4</v>
      </c>
      <c r="M21" s="11">
        <f t="shared" si="11"/>
        <v>259358.4</v>
      </c>
      <c r="N21" s="80" t="s">
        <v>13</v>
      </c>
      <c r="O21" s="2" t="s">
        <v>13</v>
      </c>
      <c r="P21" s="40" t="s">
        <v>13</v>
      </c>
      <c r="Q21" s="40" t="s">
        <v>13</v>
      </c>
      <c r="R21" s="2"/>
      <c r="S21" s="2"/>
      <c r="T21" s="2"/>
      <c r="U21" s="2"/>
      <c r="V21" s="1"/>
    </row>
    <row r="22" spans="1:23" ht="71.25" customHeight="1">
      <c r="A22" s="109"/>
      <c r="B22" s="106"/>
      <c r="C22" s="109"/>
      <c r="D22" s="109"/>
      <c r="E22" s="112"/>
      <c r="F22" s="21" t="s">
        <v>16</v>
      </c>
      <c r="G22" s="5">
        <f>G25+G28</f>
        <v>1492505.79</v>
      </c>
      <c r="H22" s="5">
        <f t="shared" ref="H22" si="12">H25+H28</f>
        <v>166273.66</v>
      </c>
      <c r="I22" s="11">
        <f t="shared" ref="I22:J22" si="13">I25+I28</f>
        <v>288798.53000000003</v>
      </c>
      <c r="J22" s="11">
        <f t="shared" si="13"/>
        <v>259358.4</v>
      </c>
      <c r="K22" s="11">
        <f>K25+K28</f>
        <v>259358.4</v>
      </c>
      <c r="L22" s="11">
        <f t="shared" ref="L22:M22" si="14">L25+L28</f>
        <v>259358.4</v>
      </c>
      <c r="M22" s="11">
        <f t="shared" si="14"/>
        <v>259358.4</v>
      </c>
      <c r="N22" s="80" t="s">
        <v>13</v>
      </c>
      <c r="O22" s="2" t="s">
        <v>13</v>
      </c>
      <c r="P22" s="40" t="s">
        <v>13</v>
      </c>
      <c r="Q22" s="40" t="s">
        <v>13</v>
      </c>
      <c r="R22" s="2"/>
      <c r="S22" s="2"/>
      <c r="T22" s="2"/>
      <c r="U22" s="2"/>
      <c r="V22" s="1"/>
    </row>
    <row r="23" spans="1:23" ht="38.25" customHeight="1">
      <c r="A23" s="110"/>
      <c r="B23" s="107"/>
      <c r="C23" s="110"/>
      <c r="D23" s="110"/>
      <c r="E23" s="113"/>
      <c r="F23" s="21" t="s">
        <v>17</v>
      </c>
      <c r="G23" s="5">
        <f>G26+G29</f>
        <v>641289.97</v>
      </c>
      <c r="H23" s="5">
        <f t="shared" ref="H23" si="15">H26+H29</f>
        <v>323589.96999999997</v>
      </c>
      <c r="I23" s="11">
        <f t="shared" ref="I23:J23" si="16">I26+I29</f>
        <v>317700</v>
      </c>
      <c r="J23" s="11">
        <f t="shared" si="16"/>
        <v>0</v>
      </c>
      <c r="K23" s="11">
        <f>K26+K29</f>
        <v>0</v>
      </c>
      <c r="L23" s="11"/>
      <c r="M23" s="44"/>
      <c r="N23" s="80" t="s">
        <v>13</v>
      </c>
      <c r="O23" s="2" t="s">
        <v>13</v>
      </c>
      <c r="P23" s="40" t="s">
        <v>13</v>
      </c>
      <c r="Q23" s="40" t="s">
        <v>13</v>
      </c>
      <c r="R23" s="2"/>
      <c r="S23" s="2"/>
      <c r="T23" s="2"/>
      <c r="U23" s="2"/>
      <c r="V23" s="1"/>
    </row>
    <row r="24" spans="1:23" ht="27" customHeight="1">
      <c r="A24" s="108"/>
      <c r="B24" s="105" t="s">
        <v>23</v>
      </c>
      <c r="C24" s="108">
        <v>2019</v>
      </c>
      <c r="D24" s="108">
        <v>2024</v>
      </c>
      <c r="E24" s="111" t="s">
        <v>14</v>
      </c>
      <c r="F24" s="21" t="s">
        <v>15</v>
      </c>
      <c r="G24" s="5">
        <f t="shared" ref="G24:G29" si="17">H24+I24+J24+K24+L24+M24</f>
        <v>1476383.41</v>
      </c>
      <c r="H24" s="5">
        <f t="shared" ref="H24" si="18">H25+H26</f>
        <v>346824.45999999996</v>
      </c>
      <c r="I24" s="11">
        <f t="shared" ref="I24:J24" si="19">I25+I26</f>
        <v>504598.95</v>
      </c>
      <c r="J24" s="11">
        <f t="shared" si="19"/>
        <v>156240</v>
      </c>
      <c r="K24" s="11">
        <f>K25+K26</f>
        <v>156240</v>
      </c>
      <c r="L24" s="11">
        <f t="shared" ref="L24:M24" si="20">L25+L26</f>
        <v>156240</v>
      </c>
      <c r="M24" s="11">
        <f t="shared" si="20"/>
        <v>156240</v>
      </c>
      <c r="N24" s="81" t="s">
        <v>58</v>
      </c>
      <c r="O24" s="40" t="s">
        <v>59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/>
      <c r="V24" s="1"/>
    </row>
    <row r="25" spans="1:23" ht="78" customHeight="1">
      <c r="A25" s="109"/>
      <c r="B25" s="106"/>
      <c r="C25" s="109"/>
      <c r="D25" s="109"/>
      <c r="E25" s="112"/>
      <c r="F25" s="21" t="s">
        <v>16</v>
      </c>
      <c r="G25" s="5">
        <f t="shared" si="17"/>
        <v>885888.49</v>
      </c>
      <c r="H25" s="5">
        <v>54029.54</v>
      </c>
      <c r="I25" s="11">
        <v>206898.95</v>
      </c>
      <c r="J25" s="11">
        <v>156240</v>
      </c>
      <c r="K25" s="11">
        <v>156240</v>
      </c>
      <c r="L25" s="11">
        <v>156240</v>
      </c>
      <c r="M25" s="11">
        <v>156240</v>
      </c>
      <c r="N25" s="80"/>
      <c r="O25" s="2"/>
      <c r="P25" s="40"/>
      <c r="Q25" s="40"/>
      <c r="R25" s="2"/>
      <c r="S25" s="2"/>
      <c r="T25" s="2"/>
      <c r="U25" s="2"/>
      <c r="V25" s="1"/>
    </row>
    <row r="26" spans="1:23" ht="39.75" customHeight="1">
      <c r="A26" s="110"/>
      <c r="B26" s="107"/>
      <c r="C26" s="110"/>
      <c r="D26" s="110"/>
      <c r="E26" s="113"/>
      <c r="F26" s="21" t="s">
        <v>17</v>
      </c>
      <c r="G26" s="5">
        <f t="shared" si="17"/>
        <v>590494.91999999993</v>
      </c>
      <c r="H26" s="5">
        <v>292794.92</v>
      </c>
      <c r="I26" s="11">
        <v>297700</v>
      </c>
      <c r="J26" s="11"/>
      <c r="K26" s="11"/>
      <c r="L26" s="11"/>
      <c r="M26" s="44"/>
      <c r="N26" s="80"/>
      <c r="O26" s="2"/>
      <c r="P26" s="40"/>
      <c r="Q26" s="40"/>
      <c r="R26" s="2"/>
      <c r="S26" s="2"/>
      <c r="T26" s="2"/>
      <c r="U26" s="2"/>
      <c r="V26" s="1"/>
    </row>
    <row r="27" spans="1:23" ht="24.75" customHeight="1">
      <c r="A27" s="108"/>
      <c r="B27" s="105" t="s">
        <v>24</v>
      </c>
      <c r="C27" s="108">
        <v>2019</v>
      </c>
      <c r="D27" s="108">
        <v>2024</v>
      </c>
      <c r="E27" s="111" t="s">
        <v>14</v>
      </c>
      <c r="F27" s="21" t="s">
        <v>15</v>
      </c>
      <c r="G27" s="5">
        <f t="shared" si="17"/>
        <v>657412.35000000009</v>
      </c>
      <c r="H27" s="5">
        <f t="shared" ref="H27" si="21">H28+H29</f>
        <v>143039.16999999998</v>
      </c>
      <c r="I27" s="11">
        <f>I28+I29</f>
        <v>101899.58</v>
      </c>
      <c r="J27" s="11">
        <f t="shared" ref="J27" si="22">J28+J29</f>
        <v>103118.39999999999</v>
      </c>
      <c r="K27" s="11">
        <f>K28+K29</f>
        <v>103118.39999999999</v>
      </c>
      <c r="L27" s="11">
        <f t="shared" ref="L27:M27" si="23">L28+L29</f>
        <v>103118.39999999999</v>
      </c>
      <c r="M27" s="11">
        <f t="shared" si="23"/>
        <v>103118.39999999999</v>
      </c>
      <c r="N27" s="81" t="s">
        <v>58</v>
      </c>
      <c r="O27" s="40" t="s">
        <v>59</v>
      </c>
      <c r="P27" s="40">
        <v>100</v>
      </c>
      <c r="Q27" s="40">
        <v>100</v>
      </c>
      <c r="R27" s="40">
        <v>100</v>
      </c>
      <c r="S27" s="40">
        <v>100</v>
      </c>
      <c r="T27" s="40">
        <v>100</v>
      </c>
      <c r="U27" s="40"/>
      <c r="V27" s="1"/>
    </row>
    <row r="28" spans="1:23" ht="75" customHeight="1">
      <c r="A28" s="109"/>
      <c r="B28" s="106"/>
      <c r="C28" s="109"/>
      <c r="D28" s="109"/>
      <c r="E28" s="112"/>
      <c r="F28" s="21" t="s">
        <v>16</v>
      </c>
      <c r="G28" s="5">
        <f t="shared" si="17"/>
        <v>606617.30000000005</v>
      </c>
      <c r="H28" s="5">
        <v>112244.12</v>
      </c>
      <c r="I28" s="11">
        <v>81899.58</v>
      </c>
      <c r="J28" s="11">
        <v>103118.39999999999</v>
      </c>
      <c r="K28" s="11">
        <v>103118.39999999999</v>
      </c>
      <c r="L28" s="11">
        <v>103118.39999999999</v>
      </c>
      <c r="M28" s="11">
        <v>103118.39999999999</v>
      </c>
      <c r="N28" s="80"/>
      <c r="O28" s="2"/>
      <c r="P28" s="40"/>
      <c r="Q28" s="40"/>
      <c r="R28" s="2"/>
      <c r="S28" s="2"/>
      <c r="T28" s="2"/>
      <c r="U28" s="2"/>
      <c r="V28" s="1"/>
    </row>
    <row r="29" spans="1:23" ht="37.5" customHeight="1">
      <c r="A29" s="110"/>
      <c r="B29" s="107"/>
      <c r="C29" s="110"/>
      <c r="D29" s="110"/>
      <c r="E29" s="113"/>
      <c r="F29" s="21" t="s">
        <v>17</v>
      </c>
      <c r="G29" s="5">
        <f t="shared" si="17"/>
        <v>50795.05</v>
      </c>
      <c r="H29" s="5">
        <v>30795.05</v>
      </c>
      <c r="I29" s="11">
        <v>20000</v>
      </c>
      <c r="J29" s="11"/>
      <c r="K29" s="11"/>
      <c r="L29" s="11"/>
      <c r="M29" s="44"/>
      <c r="N29" s="80"/>
      <c r="O29" s="2"/>
      <c r="P29" s="40"/>
      <c r="Q29" s="40"/>
      <c r="R29" s="2"/>
      <c r="S29" s="2"/>
      <c r="T29" s="2"/>
      <c r="U29" s="2"/>
      <c r="V29" s="1"/>
    </row>
    <row r="30" spans="1:23" s="13" customFormat="1" ht="27" customHeight="1">
      <c r="A30" s="143"/>
      <c r="B30" s="187" t="s">
        <v>18</v>
      </c>
      <c r="C30" s="134">
        <v>2019</v>
      </c>
      <c r="D30" s="134">
        <v>2024</v>
      </c>
      <c r="E30" s="190" t="s">
        <v>14</v>
      </c>
      <c r="F30" s="91" t="s">
        <v>15</v>
      </c>
      <c r="G30" s="99">
        <f>G18</f>
        <v>2133795.7599999998</v>
      </c>
      <c r="H30" s="99">
        <f t="shared" ref="H30" si="24">H18</f>
        <v>489863.62999999995</v>
      </c>
      <c r="I30" s="99">
        <f t="shared" ref="I30:J30" si="25">I18</f>
        <v>606498.53</v>
      </c>
      <c r="J30" s="99">
        <f t="shared" si="25"/>
        <v>259358.4</v>
      </c>
      <c r="K30" s="99">
        <f>K18</f>
        <v>259358.4</v>
      </c>
      <c r="L30" s="99">
        <f t="shared" ref="L30:M30" si="26">L18</f>
        <v>259358.4</v>
      </c>
      <c r="M30" s="99">
        <f t="shared" si="26"/>
        <v>259358.4</v>
      </c>
      <c r="N30" s="82" t="s">
        <v>13</v>
      </c>
      <c r="O30" s="10" t="s">
        <v>13</v>
      </c>
      <c r="P30" s="42" t="s">
        <v>13</v>
      </c>
      <c r="Q30" s="42" t="s">
        <v>13</v>
      </c>
      <c r="R30" s="10"/>
      <c r="S30" s="10"/>
      <c r="T30" s="10"/>
      <c r="U30" s="10"/>
      <c r="V30" s="44"/>
      <c r="W30" s="15"/>
    </row>
    <row r="31" spans="1:23" s="13" customFormat="1" ht="83.25" customHeight="1">
      <c r="A31" s="144"/>
      <c r="B31" s="188"/>
      <c r="C31" s="135"/>
      <c r="D31" s="135"/>
      <c r="E31" s="191"/>
      <c r="F31" s="91" t="s">
        <v>16</v>
      </c>
      <c r="G31" s="92">
        <f>G19</f>
        <v>1492505.79</v>
      </c>
      <c r="H31" s="92">
        <f t="shared" ref="H31" si="27">H19</f>
        <v>166273.66</v>
      </c>
      <c r="I31" s="92">
        <f t="shared" ref="I31:J31" si="28">I19</f>
        <v>288798.53000000003</v>
      </c>
      <c r="J31" s="92">
        <f t="shared" si="28"/>
        <v>259358.4</v>
      </c>
      <c r="K31" s="92">
        <f>K19</f>
        <v>259358.4</v>
      </c>
      <c r="L31" s="92">
        <f t="shared" ref="L31:M31" si="29">L19</f>
        <v>259358.4</v>
      </c>
      <c r="M31" s="92">
        <f t="shared" si="29"/>
        <v>259358.4</v>
      </c>
      <c r="N31" s="82" t="s">
        <v>13</v>
      </c>
      <c r="O31" s="10" t="s">
        <v>13</v>
      </c>
      <c r="P31" s="42" t="s">
        <v>13</v>
      </c>
      <c r="Q31" s="42" t="s">
        <v>13</v>
      </c>
      <c r="R31" s="10"/>
      <c r="S31" s="10"/>
      <c r="T31" s="10"/>
      <c r="U31" s="10"/>
      <c r="V31" s="44"/>
      <c r="W31" s="15"/>
    </row>
    <row r="32" spans="1:23" s="13" customFormat="1" ht="36.75" customHeight="1">
      <c r="A32" s="145"/>
      <c r="B32" s="189"/>
      <c r="C32" s="136"/>
      <c r="D32" s="136"/>
      <c r="E32" s="192"/>
      <c r="F32" s="91" t="s">
        <v>17</v>
      </c>
      <c r="G32" s="92">
        <f>G20</f>
        <v>641289.97</v>
      </c>
      <c r="H32" s="92">
        <f t="shared" ref="H32" si="30">H20</f>
        <v>323589.96999999997</v>
      </c>
      <c r="I32" s="92">
        <f t="shared" ref="I32:J32" si="31">I20</f>
        <v>317700</v>
      </c>
      <c r="J32" s="92">
        <f t="shared" si="31"/>
        <v>0</v>
      </c>
      <c r="K32" s="92">
        <f>K20</f>
        <v>0</v>
      </c>
      <c r="L32" s="92">
        <f t="shared" ref="L32:M32" si="32">L20</f>
        <v>0</v>
      </c>
      <c r="M32" s="92">
        <f t="shared" si="32"/>
        <v>0</v>
      </c>
      <c r="N32" s="82" t="s">
        <v>13</v>
      </c>
      <c r="O32" s="10" t="s">
        <v>13</v>
      </c>
      <c r="P32" s="42" t="s">
        <v>13</v>
      </c>
      <c r="Q32" s="42" t="s">
        <v>13</v>
      </c>
      <c r="R32" s="10"/>
      <c r="S32" s="10"/>
      <c r="T32" s="10"/>
      <c r="U32" s="10"/>
      <c r="V32" s="44"/>
    </row>
    <row r="33" spans="1:23" ht="135.75" customHeight="1">
      <c r="A33" s="152" t="s">
        <v>130</v>
      </c>
      <c r="B33" s="153"/>
      <c r="C33" s="20">
        <v>2019</v>
      </c>
      <c r="D33" s="20">
        <v>2024</v>
      </c>
      <c r="E33" s="20" t="s">
        <v>13</v>
      </c>
      <c r="F33" s="20" t="s">
        <v>13</v>
      </c>
      <c r="G33" s="2" t="s">
        <v>13</v>
      </c>
      <c r="H33" s="2" t="s">
        <v>13</v>
      </c>
      <c r="I33" s="10" t="s">
        <v>13</v>
      </c>
      <c r="J33" s="10" t="s">
        <v>13</v>
      </c>
      <c r="K33" s="10" t="s">
        <v>13</v>
      </c>
      <c r="L33" s="10"/>
      <c r="M33" s="44"/>
      <c r="N33" s="80" t="s">
        <v>13</v>
      </c>
      <c r="O33" s="2" t="s">
        <v>13</v>
      </c>
      <c r="P33" s="40" t="s">
        <v>13</v>
      </c>
      <c r="Q33" s="40" t="s">
        <v>13</v>
      </c>
      <c r="R33" s="2"/>
      <c r="S33" s="2"/>
      <c r="T33" s="2"/>
      <c r="U33" s="2"/>
      <c r="V33" s="1"/>
    </row>
    <row r="34" spans="1:23" ht="99.75" customHeight="1">
      <c r="A34" s="123" t="s">
        <v>50</v>
      </c>
      <c r="B34" s="124"/>
      <c r="C34" s="20">
        <v>2019</v>
      </c>
      <c r="D34" s="20">
        <v>2024</v>
      </c>
      <c r="E34" s="20" t="s">
        <v>13</v>
      </c>
      <c r="F34" s="20" t="s">
        <v>13</v>
      </c>
      <c r="G34" s="2" t="s">
        <v>13</v>
      </c>
      <c r="H34" s="2" t="s">
        <v>13</v>
      </c>
      <c r="I34" s="10" t="s">
        <v>13</v>
      </c>
      <c r="J34" s="10" t="s">
        <v>13</v>
      </c>
      <c r="K34" s="10" t="s">
        <v>13</v>
      </c>
      <c r="L34" s="10"/>
      <c r="M34" s="44"/>
      <c r="N34" s="80" t="s">
        <v>13</v>
      </c>
      <c r="O34" s="2" t="s">
        <v>13</v>
      </c>
      <c r="P34" s="40" t="s">
        <v>13</v>
      </c>
      <c r="Q34" s="40" t="s">
        <v>13</v>
      </c>
      <c r="R34" s="2"/>
      <c r="S34" s="2"/>
      <c r="T34" s="2"/>
      <c r="U34" s="2"/>
      <c r="V34" s="1"/>
    </row>
    <row r="35" spans="1:23" ht="27.75" customHeight="1">
      <c r="A35" s="108"/>
      <c r="B35" s="105" t="s">
        <v>129</v>
      </c>
      <c r="C35" s="108">
        <v>2019</v>
      </c>
      <c r="D35" s="108">
        <v>2024</v>
      </c>
      <c r="E35" s="111" t="s">
        <v>14</v>
      </c>
      <c r="F35" s="21" t="s">
        <v>15</v>
      </c>
      <c r="G35" s="5">
        <f>G38</f>
        <v>80287055.349999994</v>
      </c>
      <c r="H35" s="5">
        <f t="shared" ref="H35:M35" si="33">H38</f>
        <v>12226259.82</v>
      </c>
      <c r="I35" s="5">
        <f t="shared" si="33"/>
        <v>11962276.859999999</v>
      </c>
      <c r="J35" s="5">
        <f t="shared" si="33"/>
        <v>13876587.48</v>
      </c>
      <c r="K35" s="5">
        <f t="shared" si="33"/>
        <v>13999250.51</v>
      </c>
      <c r="L35" s="5">
        <f t="shared" si="33"/>
        <v>14111340.34</v>
      </c>
      <c r="M35" s="5">
        <f t="shared" si="33"/>
        <v>14111340.34</v>
      </c>
      <c r="N35" s="80" t="s">
        <v>13</v>
      </c>
      <c r="O35" s="2" t="s">
        <v>13</v>
      </c>
      <c r="P35" s="40" t="s">
        <v>13</v>
      </c>
      <c r="Q35" s="40" t="s">
        <v>13</v>
      </c>
      <c r="R35" s="2"/>
      <c r="S35" s="2"/>
      <c r="T35" s="2"/>
      <c r="U35" s="2"/>
      <c r="V35" s="1"/>
      <c r="W35" s="6"/>
    </row>
    <row r="36" spans="1:23" ht="75" customHeight="1">
      <c r="A36" s="109"/>
      <c r="B36" s="106"/>
      <c r="C36" s="109"/>
      <c r="D36" s="109"/>
      <c r="E36" s="112"/>
      <c r="F36" s="21" t="s">
        <v>16</v>
      </c>
      <c r="G36" s="5">
        <f>G39</f>
        <v>80287055.349999994</v>
      </c>
      <c r="H36" s="5">
        <f t="shared" ref="H36:M36" si="34">H39</f>
        <v>12226259.82</v>
      </c>
      <c r="I36" s="5">
        <f t="shared" si="34"/>
        <v>11962276.859999999</v>
      </c>
      <c r="J36" s="5">
        <f t="shared" si="34"/>
        <v>13876587.48</v>
      </c>
      <c r="K36" s="5">
        <f t="shared" si="34"/>
        <v>13999250.51</v>
      </c>
      <c r="L36" s="5">
        <f t="shared" si="34"/>
        <v>14111340.34</v>
      </c>
      <c r="M36" s="5">
        <f t="shared" si="34"/>
        <v>14111340.34</v>
      </c>
      <c r="N36" s="80" t="s">
        <v>13</v>
      </c>
      <c r="O36" s="2" t="s">
        <v>13</v>
      </c>
      <c r="P36" s="40" t="s">
        <v>13</v>
      </c>
      <c r="Q36" s="40" t="s">
        <v>13</v>
      </c>
      <c r="R36" s="2"/>
      <c r="S36" s="2"/>
      <c r="T36" s="2"/>
      <c r="U36" s="2"/>
      <c r="V36" s="1"/>
      <c r="W36" s="6"/>
    </row>
    <row r="37" spans="1:23" ht="36.75" customHeight="1">
      <c r="A37" s="110"/>
      <c r="B37" s="107"/>
      <c r="C37" s="110"/>
      <c r="D37" s="110"/>
      <c r="E37" s="113"/>
      <c r="F37" s="21" t="s">
        <v>17</v>
      </c>
      <c r="G37" s="5">
        <f>G40</f>
        <v>0</v>
      </c>
      <c r="H37" s="5">
        <f t="shared" ref="H37:M37" si="35">H40</f>
        <v>0</v>
      </c>
      <c r="I37" s="5">
        <f t="shared" si="35"/>
        <v>0</v>
      </c>
      <c r="J37" s="5">
        <f t="shared" si="35"/>
        <v>0</v>
      </c>
      <c r="K37" s="5">
        <f t="shared" si="35"/>
        <v>0</v>
      </c>
      <c r="L37" s="5">
        <f t="shared" si="35"/>
        <v>0</v>
      </c>
      <c r="M37" s="5">
        <f t="shared" si="35"/>
        <v>0</v>
      </c>
      <c r="N37" s="80" t="s">
        <v>13</v>
      </c>
      <c r="O37" s="2" t="s">
        <v>13</v>
      </c>
      <c r="P37" s="40" t="s">
        <v>13</v>
      </c>
      <c r="Q37" s="40" t="s">
        <v>13</v>
      </c>
      <c r="R37" s="2"/>
      <c r="S37" s="2"/>
      <c r="T37" s="2"/>
      <c r="U37" s="2"/>
      <c r="V37" s="1"/>
    </row>
    <row r="38" spans="1:23" ht="24" customHeight="1">
      <c r="A38" s="108"/>
      <c r="B38" s="105" t="s">
        <v>124</v>
      </c>
      <c r="C38" s="108">
        <v>2019</v>
      </c>
      <c r="D38" s="108">
        <v>2024</v>
      </c>
      <c r="E38" s="111" t="s">
        <v>14</v>
      </c>
      <c r="F38" s="21" t="s">
        <v>15</v>
      </c>
      <c r="G38" s="5">
        <f>H38+I38+J38+K38+L38+M38</f>
        <v>80287055.349999994</v>
      </c>
      <c r="H38" s="5">
        <f t="shared" ref="H38" si="36">H39+H40</f>
        <v>12226259.82</v>
      </c>
      <c r="I38" s="11">
        <f t="shared" ref="I38:J38" si="37">I39+I40</f>
        <v>11962276.859999999</v>
      </c>
      <c r="J38" s="11">
        <f t="shared" si="37"/>
        <v>13876587.48</v>
      </c>
      <c r="K38" s="11">
        <f>K39+K40</f>
        <v>13999250.51</v>
      </c>
      <c r="L38" s="11">
        <f t="shared" ref="L38:M38" si="38">L39+L40</f>
        <v>14111340.34</v>
      </c>
      <c r="M38" s="11">
        <f t="shared" si="38"/>
        <v>14111340.34</v>
      </c>
      <c r="N38" s="81" t="s">
        <v>60</v>
      </c>
      <c r="O38" s="40" t="s">
        <v>59</v>
      </c>
      <c r="P38" s="40">
        <v>100</v>
      </c>
      <c r="Q38" s="40">
        <v>100</v>
      </c>
      <c r="R38" s="40">
        <v>100</v>
      </c>
      <c r="S38" s="40">
        <v>100</v>
      </c>
      <c r="T38" s="40">
        <v>100</v>
      </c>
      <c r="U38" s="40"/>
      <c r="V38" s="1"/>
    </row>
    <row r="39" spans="1:23" ht="72.75" customHeight="1">
      <c r="A39" s="109"/>
      <c r="B39" s="106"/>
      <c r="C39" s="109"/>
      <c r="D39" s="109"/>
      <c r="E39" s="112"/>
      <c r="F39" s="21" t="s">
        <v>16</v>
      </c>
      <c r="G39" s="5">
        <f>H39+I39+J39+K39+L39+M39</f>
        <v>80287055.349999994</v>
      </c>
      <c r="H39" s="5">
        <v>12226259.82</v>
      </c>
      <c r="I39" s="5">
        <v>11962276.859999999</v>
      </c>
      <c r="J39" s="5">
        <v>13876587.48</v>
      </c>
      <c r="K39" s="11">
        <v>13999250.51</v>
      </c>
      <c r="L39" s="11">
        <v>14111340.34</v>
      </c>
      <c r="M39" s="11">
        <v>14111340.34</v>
      </c>
      <c r="N39" s="80"/>
      <c r="O39" s="2"/>
      <c r="P39" s="40"/>
      <c r="Q39" s="40"/>
      <c r="R39" s="2"/>
      <c r="S39" s="2"/>
      <c r="T39" s="2"/>
      <c r="U39" s="2"/>
      <c r="V39" s="1"/>
    </row>
    <row r="40" spans="1:23" ht="39" customHeight="1">
      <c r="A40" s="110"/>
      <c r="B40" s="107"/>
      <c r="C40" s="110"/>
      <c r="D40" s="110"/>
      <c r="E40" s="113"/>
      <c r="F40" s="21" t="s">
        <v>17</v>
      </c>
      <c r="G40" s="5">
        <f>H40+I40+J40+K40+L40+M40</f>
        <v>0</v>
      </c>
      <c r="H40" s="5"/>
      <c r="I40" s="11"/>
      <c r="J40" s="11"/>
      <c r="K40" s="11"/>
      <c r="L40" s="11"/>
      <c r="M40" s="44"/>
      <c r="N40" s="80"/>
      <c r="O40" s="2"/>
      <c r="P40" s="40"/>
      <c r="Q40" s="40"/>
      <c r="R40" s="2"/>
      <c r="S40" s="2"/>
      <c r="T40" s="2"/>
      <c r="U40" s="2"/>
      <c r="V40" s="1"/>
    </row>
    <row r="41" spans="1:23" ht="28.5" customHeight="1">
      <c r="A41" s="108"/>
      <c r="B41" s="105" t="s">
        <v>128</v>
      </c>
      <c r="C41" s="108">
        <v>2019</v>
      </c>
      <c r="D41" s="108">
        <v>2024</v>
      </c>
      <c r="E41" s="111" t="s">
        <v>14</v>
      </c>
      <c r="F41" s="21" t="s">
        <v>15</v>
      </c>
      <c r="G41" s="5">
        <f>G44</f>
        <v>3092380.2800000003</v>
      </c>
      <c r="H41" s="5">
        <f t="shared" ref="H41" si="39">H44</f>
        <v>725751</v>
      </c>
      <c r="I41" s="11">
        <f t="shared" ref="I41:J41" si="40">I44</f>
        <v>169029.28</v>
      </c>
      <c r="J41" s="11">
        <f t="shared" si="40"/>
        <v>500000</v>
      </c>
      <c r="K41" s="11">
        <f>K44</f>
        <v>538000</v>
      </c>
      <c r="L41" s="11">
        <f t="shared" ref="L41:M41" si="41">L44</f>
        <v>579800</v>
      </c>
      <c r="M41" s="11">
        <f t="shared" si="41"/>
        <v>579800</v>
      </c>
      <c r="N41" s="80"/>
      <c r="O41" s="2"/>
      <c r="P41" s="40"/>
      <c r="Q41" s="40"/>
      <c r="R41" s="2"/>
      <c r="S41" s="2"/>
      <c r="T41" s="2"/>
      <c r="U41" s="2"/>
      <c r="V41" s="1"/>
      <c r="W41" s="6"/>
    </row>
    <row r="42" spans="1:23" ht="76.5" customHeight="1">
      <c r="A42" s="109"/>
      <c r="B42" s="106"/>
      <c r="C42" s="109"/>
      <c r="D42" s="109"/>
      <c r="E42" s="112"/>
      <c r="F42" s="21" t="s">
        <v>16</v>
      </c>
      <c r="G42" s="5">
        <f>G45</f>
        <v>3092380.2800000003</v>
      </c>
      <c r="H42" s="5">
        <f t="shared" ref="H42" si="42">H45</f>
        <v>725751</v>
      </c>
      <c r="I42" s="11">
        <f t="shared" ref="I42:J42" si="43">I45</f>
        <v>169029.28</v>
      </c>
      <c r="J42" s="11">
        <f t="shared" si="43"/>
        <v>500000</v>
      </c>
      <c r="K42" s="11">
        <f>K45</f>
        <v>538000</v>
      </c>
      <c r="L42" s="11">
        <f t="shared" ref="L42:M42" si="44">L45</f>
        <v>579800</v>
      </c>
      <c r="M42" s="11">
        <f t="shared" si="44"/>
        <v>579800</v>
      </c>
      <c r="N42" s="80"/>
      <c r="O42" s="2"/>
      <c r="P42" s="40"/>
      <c r="Q42" s="40"/>
      <c r="R42" s="2"/>
      <c r="S42" s="2"/>
      <c r="T42" s="2"/>
      <c r="U42" s="2"/>
      <c r="V42" s="1"/>
      <c r="W42" s="6"/>
    </row>
    <row r="43" spans="1:23" ht="37.5" customHeight="1">
      <c r="A43" s="110"/>
      <c r="B43" s="107"/>
      <c r="C43" s="110"/>
      <c r="D43" s="110"/>
      <c r="E43" s="113"/>
      <c r="F43" s="21" t="s">
        <v>17</v>
      </c>
      <c r="G43" s="5">
        <f>G46</f>
        <v>0</v>
      </c>
      <c r="H43" s="5">
        <f t="shared" ref="H43" si="45">H46</f>
        <v>0</v>
      </c>
      <c r="I43" s="11">
        <f t="shared" ref="I43:J43" si="46">I46</f>
        <v>0</v>
      </c>
      <c r="J43" s="11">
        <f t="shared" si="46"/>
        <v>0</v>
      </c>
      <c r="K43" s="11">
        <f>K46</f>
        <v>0</v>
      </c>
      <c r="L43" s="11">
        <f t="shared" ref="L43:M43" si="47">L46</f>
        <v>0</v>
      </c>
      <c r="M43" s="11">
        <f t="shared" si="47"/>
        <v>0</v>
      </c>
      <c r="N43" s="80"/>
      <c r="O43" s="2"/>
      <c r="P43" s="40"/>
      <c r="Q43" s="40"/>
      <c r="R43" s="2"/>
      <c r="S43" s="2"/>
      <c r="T43" s="2"/>
      <c r="U43" s="2"/>
      <c r="V43" s="1"/>
    </row>
    <row r="44" spans="1:23" ht="27" customHeight="1">
      <c r="A44" s="108"/>
      <c r="B44" s="105" t="s">
        <v>51</v>
      </c>
      <c r="C44" s="108">
        <v>2019</v>
      </c>
      <c r="D44" s="108">
        <v>2024</v>
      </c>
      <c r="E44" s="111" t="s">
        <v>14</v>
      </c>
      <c r="F44" s="21" t="s">
        <v>15</v>
      </c>
      <c r="G44" s="5">
        <f>G47+G50+G53+G56+G59</f>
        <v>3092380.2800000003</v>
      </c>
      <c r="H44" s="5">
        <f>H47+H50+H53+H56</f>
        <v>725751</v>
      </c>
      <c r="I44" s="11">
        <f>I47+I50+I53+I59</f>
        <v>169029.28</v>
      </c>
      <c r="J44" s="11">
        <f t="shared" ref="G44:J46" si="48">J47+J50+J53</f>
        <v>500000</v>
      </c>
      <c r="K44" s="11">
        <f>K47+K50+K53</f>
        <v>538000</v>
      </c>
      <c r="L44" s="11">
        <f t="shared" ref="L44:M44" si="49">L47+L50+L53</f>
        <v>579800</v>
      </c>
      <c r="M44" s="11">
        <f t="shared" si="49"/>
        <v>579800</v>
      </c>
      <c r="N44" s="80"/>
      <c r="O44" s="2"/>
      <c r="P44" s="40"/>
      <c r="Q44" s="40"/>
      <c r="R44" s="2"/>
      <c r="S44" s="2"/>
      <c r="T44" s="2"/>
      <c r="U44" s="2"/>
      <c r="V44" s="1"/>
    </row>
    <row r="45" spans="1:23" ht="73.5" customHeight="1">
      <c r="A45" s="109"/>
      <c r="B45" s="106"/>
      <c r="C45" s="109"/>
      <c r="D45" s="109"/>
      <c r="E45" s="112"/>
      <c r="F45" s="21" t="s">
        <v>16</v>
      </c>
      <c r="G45" s="5">
        <f>G48+G51+G54+G57+G60</f>
        <v>3092380.2800000003</v>
      </c>
      <c r="H45" s="5">
        <f>H48+H51+H54+H57</f>
        <v>725751</v>
      </c>
      <c r="I45" s="11">
        <f>I48+I51+I54+I60</f>
        <v>169029.28</v>
      </c>
      <c r="J45" s="11">
        <f t="shared" si="48"/>
        <v>500000</v>
      </c>
      <c r="K45" s="11">
        <f>K48+K51+K54</f>
        <v>538000</v>
      </c>
      <c r="L45" s="11">
        <f t="shared" ref="L45:M45" si="50">L48+L51+L54</f>
        <v>579800</v>
      </c>
      <c r="M45" s="11">
        <f t="shared" si="50"/>
        <v>579800</v>
      </c>
      <c r="N45" s="80"/>
      <c r="O45" s="2"/>
      <c r="P45" s="40"/>
      <c r="Q45" s="40"/>
      <c r="R45" s="2"/>
      <c r="S45" s="2"/>
      <c r="T45" s="2"/>
      <c r="U45" s="2"/>
      <c r="V45" s="1"/>
    </row>
    <row r="46" spans="1:23" ht="37.5" customHeight="1">
      <c r="A46" s="110"/>
      <c r="B46" s="107"/>
      <c r="C46" s="110"/>
      <c r="D46" s="110"/>
      <c r="E46" s="113"/>
      <c r="F46" s="21" t="s">
        <v>17</v>
      </c>
      <c r="G46" s="5">
        <f t="shared" si="48"/>
        <v>0</v>
      </c>
      <c r="H46" s="5">
        <f t="shared" si="48"/>
        <v>0</v>
      </c>
      <c r="I46" s="11">
        <f t="shared" si="48"/>
        <v>0</v>
      </c>
      <c r="J46" s="11">
        <f t="shared" si="48"/>
        <v>0</v>
      </c>
      <c r="K46" s="11">
        <f>K49+K52+K55</f>
        <v>0</v>
      </c>
      <c r="L46" s="11">
        <f t="shared" ref="L46:M46" si="51">L49+L52+L55</f>
        <v>0</v>
      </c>
      <c r="M46" s="11">
        <f t="shared" si="51"/>
        <v>0</v>
      </c>
      <c r="N46" s="80"/>
      <c r="O46" s="2"/>
      <c r="P46" s="40"/>
      <c r="Q46" s="40"/>
      <c r="R46" s="2"/>
      <c r="S46" s="2"/>
      <c r="T46" s="2"/>
      <c r="U46" s="2"/>
      <c r="V46" s="1"/>
    </row>
    <row r="47" spans="1:23" ht="39" customHeight="1">
      <c r="A47" s="108"/>
      <c r="B47" s="105" t="s">
        <v>25</v>
      </c>
      <c r="C47" s="108">
        <v>2019</v>
      </c>
      <c r="D47" s="108">
        <v>2024</v>
      </c>
      <c r="E47" s="111" t="s">
        <v>14</v>
      </c>
      <c r="F47" s="21" t="s">
        <v>15</v>
      </c>
      <c r="G47" s="5">
        <f>H47+I47+J47+K47+L47+M47</f>
        <v>1121900</v>
      </c>
      <c r="H47" s="5">
        <f t="shared" ref="H47" si="52">H48+H49</f>
        <v>127500</v>
      </c>
      <c r="I47" s="11">
        <f t="shared" ref="I47:J47" si="53">I48+I49</f>
        <v>0</v>
      </c>
      <c r="J47" s="11">
        <f t="shared" si="53"/>
        <v>220000</v>
      </c>
      <c r="K47" s="11">
        <f>K48+K49</f>
        <v>242000</v>
      </c>
      <c r="L47" s="11">
        <f t="shared" ref="L47:M47" si="54">L48+L49</f>
        <v>266200</v>
      </c>
      <c r="M47" s="11">
        <f t="shared" si="54"/>
        <v>266200</v>
      </c>
      <c r="N47" s="81" t="s">
        <v>61</v>
      </c>
      <c r="O47" s="2" t="s">
        <v>62</v>
      </c>
      <c r="P47" s="40"/>
      <c r="Q47" s="40">
        <v>12</v>
      </c>
      <c r="R47" s="40">
        <v>0</v>
      </c>
      <c r="S47" s="40">
        <v>12</v>
      </c>
      <c r="T47" s="40">
        <v>12</v>
      </c>
      <c r="U47" s="40"/>
      <c r="V47" s="1"/>
      <c r="W47" s="6"/>
    </row>
    <row r="48" spans="1:23" ht="72.75" customHeight="1">
      <c r="A48" s="109"/>
      <c r="B48" s="106"/>
      <c r="C48" s="109"/>
      <c r="D48" s="109"/>
      <c r="E48" s="112"/>
      <c r="F48" s="21" t="s">
        <v>16</v>
      </c>
      <c r="G48" s="5">
        <f>H48+I48+J48+K48+L48+M48</f>
        <v>1121900</v>
      </c>
      <c r="H48" s="5">
        <v>127500</v>
      </c>
      <c r="I48" s="11">
        <v>0</v>
      </c>
      <c r="J48" s="11">
        <v>220000</v>
      </c>
      <c r="K48" s="11">
        <v>242000</v>
      </c>
      <c r="L48" s="11">
        <v>266200</v>
      </c>
      <c r="M48" s="11">
        <v>266200</v>
      </c>
      <c r="N48" s="80"/>
      <c r="O48" s="2"/>
      <c r="P48" s="40"/>
      <c r="Q48" s="40"/>
      <c r="R48" s="2"/>
      <c r="S48" s="2"/>
      <c r="T48" s="2"/>
      <c r="U48" s="2"/>
      <c r="V48" s="1"/>
      <c r="W48" s="6"/>
    </row>
    <row r="49" spans="1:23" ht="38.25" customHeight="1">
      <c r="A49" s="110"/>
      <c r="B49" s="107"/>
      <c r="C49" s="110"/>
      <c r="D49" s="110"/>
      <c r="E49" s="113"/>
      <c r="F49" s="21" t="s">
        <v>17</v>
      </c>
      <c r="G49" s="5">
        <f>H49+I49+J49+K49+L49+M49</f>
        <v>0</v>
      </c>
      <c r="H49" s="5"/>
      <c r="I49" s="11"/>
      <c r="J49" s="11"/>
      <c r="K49" s="11"/>
      <c r="L49" s="11"/>
      <c r="M49" s="11"/>
      <c r="N49" s="80"/>
      <c r="O49" s="2"/>
      <c r="P49" s="40"/>
      <c r="Q49" s="40"/>
      <c r="R49" s="2"/>
      <c r="S49" s="2"/>
      <c r="T49" s="2"/>
      <c r="U49" s="2"/>
      <c r="V49" s="1"/>
    </row>
    <row r="50" spans="1:23" ht="73.5" customHeight="1">
      <c r="A50" s="108"/>
      <c r="B50" s="105" t="s">
        <v>26</v>
      </c>
      <c r="C50" s="108">
        <v>2019</v>
      </c>
      <c r="D50" s="108">
        <v>2024</v>
      </c>
      <c r="E50" s="111" t="s">
        <v>14</v>
      </c>
      <c r="F50" s="21" t="s">
        <v>15</v>
      </c>
      <c r="G50" s="5">
        <f t="shared" ref="G50" si="55">H50+I50+J50+K50+L50+M50</f>
        <v>529380.28</v>
      </c>
      <c r="H50" s="5">
        <f t="shared" ref="H50" si="56">H51+H52</f>
        <v>45051</v>
      </c>
      <c r="I50" s="11">
        <f t="shared" ref="I50:J50" si="57">I51+I52</f>
        <v>4329.28</v>
      </c>
      <c r="J50" s="11">
        <f t="shared" si="57"/>
        <v>120000</v>
      </c>
      <c r="K50" s="11">
        <f>K51+K52</f>
        <v>120000</v>
      </c>
      <c r="L50" s="11">
        <f t="shared" ref="L50:M50" si="58">L51+L52</f>
        <v>120000</v>
      </c>
      <c r="M50" s="11">
        <f t="shared" si="58"/>
        <v>120000</v>
      </c>
      <c r="N50" s="81" t="s">
        <v>63</v>
      </c>
      <c r="O50" s="2" t="s">
        <v>62</v>
      </c>
      <c r="P50" s="40"/>
      <c r="Q50" s="40">
        <v>7</v>
      </c>
      <c r="R50" s="40">
        <v>4</v>
      </c>
      <c r="S50" s="40">
        <v>7</v>
      </c>
      <c r="T50" s="40">
        <v>7</v>
      </c>
      <c r="U50" s="40"/>
      <c r="V50" s="1"/>
      <c r="W50" s="6"/>
    </row>
    <row r="51" spans="1:23" ht="73.5" customHeight="1">
      <c r="A51" s="109"/>
      <c r="B51" s="106"/>
      <c r="C51" s="109"/>
      <c r="D51" s="109"/>
      <c r="E51" s="112"/>
      <c r="F51" s="21" t="s">
        <v>16</v>
      </c>
      <c r="G51" s="5">
        <f t="shared" ref="G51:G60" si="59">H51+I51+J51+K51+L51+M51</f>
        <v>529380.28</v>
      </c>
      <c r="H51" s="5">
        <v>45051</v>
      </c>
      <c r="I51" s="5">
        <v>4329.28</v>
      </c>
      <c r="J51" s="5">
        <v>120000</v>
      </c>
      <c r="K51" s="5">
        <v>120000</v>
      </c>
      <c r="L51" s="5">
        <v>120000</v>
      </c>
      <c r="M51" s="5">
        <v>120000</v>
      </c>
      <c r="N51" s="80"/>
      <c r="O51" s="2"/>
      <c r="P51" s="40"/>
      <c r="Q51" s="40"/>
      <c r="R51" s="2"/>
      <c r="S51" s="2"/>
      <c r="T51" s="2"/>
      <c r="U51" s="2"/>
      <c r="V51" s="1"/>
    </row>
    <row r="52" spans="1:23" ht="45" customHeight="1">
      <c r="A52" s="110"/>
      <c r="B52" s="107"/>
      <c r="C52" s="110"/>
      <c r="D52" s="110"/>
      <c r="E52" s="113"/>
      <c r="F52" s="21" t="s">
        <v>17</v>
      </c>
      <c r="G52" s="5">
        <f t="shared" si="59"/>
        <v>0</v>
      </c>
      <c r="H52" s="5"/>
      <c r="I52" s="11"/>
      <c r="J52" s="11"/>
      <c r="K52" s="11"/>
      <c r="L52" s="11"/>
      <c r="M52" s="44"/>
      <c r="N52" s="80"/>
      <c r="O52" s="2"/>
      <c r="P52" s="40"/>
      <c r="Q52" s="40"/>
      <c r="R52" s="2"/>
      <c r="S52" s="2"/>
      <c r="T52" s="2"/>
      <c r="U52" s="2"/>
      <c r="V52" s="1"/>
    </row>
    <row r="53" spans="1:23" ht="34.5" customHeight="1">
      <c r="A53" s="108"/>
      <c r="B53" s="105" t="s">
        <v>27</v>
      </c>
      <c r="C53" s="108">
        <v>2019</v>
      </c>
      <c r="D53" s="108">
        <v>2024</v>
      </c>
      <c r="E53" s="111" t="s">
        <v>14</v>
      </c>
      <c r="F53" s="21" t="s">
        <v>15</v>
      </c>
      <c r="G53" s="5">
        <f t="shared" si="59"/>
        <v>1135100</v>
      </c>
      <c r="H53" s="5">
        <f t="shared" ref="H53" si="60">H54+H55</f>
        <v>254200</v>
      </c>
      <c r="I53" s="11">
        <f t="shared" ref="I53:J53" si="61">I54+I55</f>
        <v>157700</v>
      </c>
      <c r="J53" s="11">
        <f t="shared" si="61"/>
        <v>160000</v>
      </c>
      <c r="K53" s="11">
        <f>K54+K55</f>
        <v>176000</v>
      </c>
      <c r="L53" s="11">
        <f t="shared" ref="L53:M53" si="62">L54+L55</f>
        <v>193600</v>
      </c>
      <c r="M53" s="11">
        <f t="shared" si="62"/>
        <v>193600</v>
      </c>
      <c r="N53" s="81" t="s">
        <v>64</v>
      </c>
      <c r="O53" s="2" t="s">
        <v>62</v>
      </c>
      <c r="P53" s="40"/>
      <c r="Q53" s="40">
        <v>12</v>
      </c>
      <c r="R53" s="2">
        <v>34</v>
      </c>
      <c r="S53" s="2">
        <v>10</v>
      </c>
      <c r="T53" s="2">
        <v>10</v>
      </c>
      <c r="U53" s="2"/>
      <c r="V53" s="1"/>
      <c r="W53" s="6"/>
    </row>
    <row r="54" spans="1:23" ht="75.75" customHeight="1">
      <c r="A54" s="109"/>
      <c r="B54" s="106"/>
      <c r="C54" s="109"/>
      <c r="D54" s="109"/>
      <c r="E54" s="112"/>
      <c r="F54" s="21" t="s">
        <v>16</v>
      </c>
      <c r="G54" s="5">
        <f t="shared" si="59"/>
        <v>1135100</v>
      </c>
      <c r="H54" s="5">
        <v>254200</v>
      </c>
      <c r="I54" s="5">
        <v>157700</v>
      </c>
      <c r="J54" s="11">
        <v>160000</v>
      </c>
      <c r="K54" s="11">
        <v>176000</v>
      </c>
      <c r="L54" s="11">
        <v>193600</v>
      </c>
      <c r="M54" s="11">
        <v>193600</v>
      </c>
      <c r="N54" s="80"/>
      <c r="O54" s="2"/>
      <c r="P54" s="40"/>
      <c r="Q54" s="40"/>
      <c r="R54" s="2"/>
      <c r="S54" s="2"/>
      <c r="T54" s="2"/>
      <c r="U54" s="2"/>
      <c r="V54" s="1"/>
    </row>
    <row r="55" spans="1:23" ht="38.25" customHeight="1">
      <c r="A55" s="110"/>
      <c r="B55" s="107"/>
      <c r="C55" s="110"/>
      <c r="D55" s="110"/>
      <c r="E55" s="113"/>
      <c r="F55" s="21" t="s">
        <v>17</v>
      </c>
      <c r="G55" s="5">
        <f t="shared" si="59"/>
        <v>0</v>
      </c>
      <c r="H55" s="5"/>
      <c r="I55" s="11"/>
      <c r="J55" s="11"/>
      <c r="K55" s="11"/>
      <c r="L55" s="11"/>
      <c r="M55" s="11"/>
      <c r="N55" s="80"/>
      <c r="O55" s="2"/>
      <c r="P55" s="40"/>
      <c r="Q55" s="40"/>
      <c r="R55" s="2"/>
      <c r="S55" s="2"/>
      <c r="T55" s="2"/>
      <c r="U55" s="2"/>
      <c r="V55" s="1"/>
    </row>
    <row r="56" spans="1:23" ht="109.5" customHeight="1">
      <c r="A56" s="70"/>
      <c r="B56" s="105" t="s">
        <v>121</v>
      </c>
      <c r="C56" s="108">
        <v>2019</v>
      </c>
      <c r="D56" s="108">
        <v>2019</v>
      </c>
      <c r="E56" s="111" t="s">
        <v>14</v>
      </c>
      <c r="F56" s="21" t="s">
        <v>15</v>
      </c>
      <c r="G56" s="5">
        <f t="shared" si="59"/>
        <v>299000</v>
      </c>
      <c r="H56" s="5">
        <f>H57+H58</f>
        <v>299000</v>
      </c>
      <c r="I56" s="11"/>
      <c r="J56" s="11"/>
      <c r="K56" s="11"/>
      <c r="L56" s="11"/>
      <c r="M56" s="44"/>
      <c r="N56" s="81" t="s">
        <v>122</v>
      </c>
      <c r="O56" s="2" t="s">
        <v>59</v>
      </c>
      <c r="P56" s="40"/>
      <c r="Q56" s="40">
        <v>100</v>
      </c>
      <c r="R56" s="2"/>
      <c r="S56" s="2"/>
      <c r="T56" s="2"/>
      <c r="U56" s="2"/>
      <c r="V56" s="1"/>
    </row>
    <row r="57" spans="1:23" ht="77.25" customHeight="1">
      <c r="A57" s="70"/>
      <c r="B57" s="106"/>
      <c r="C57" s="109"/>
      <c r="D57" s="109"/>
      <c r="E57" s="112"/>
      <c r="F57" s="21" t="s">
        <v>16</v>
      </c>
      <c r="G57" s="5">
        <f t="shared" si="59"/>
        <v>299000</v>
      </c>
      <c r="H57" s="5">
        <v>299000</v>
      </c>
      <c r="I57" s="11"/>
      <c r="J57" s="11"/>
      <c r="K57" s="11"/>
      <c r="L57" s="11"/>
      <c r="M57" s="44"/>
      <c r="N57" s="80"/>
      <c r="O57" s="2"/>
      <c r="P57" s="40"/>
      <c r="Q57" s="40"/>
      <c r="R57" s="2"/>
      <c r="S57" s="2"/>
      <c r="T57" s="2"/>
      <c r="U57" s="2"/>
      <c r="V57" s="1"/>
    </row>
    <row r="58" spans="1:23" ht="37.5" customHeight="1">
      <c r="A58" s="70"/>
      <c r="B58" s="107"/>
      <c r="C58" s="110"/>
      <c r="D58" s="110"/>
      <c r="E58" s="113"/>
      <c r="F58" s="21" t="s">
        <v>17</v>
      </c>
      <c r="G58" s="5"/>
      <c r="H58" s="5"/>
      <c r="I58" s="11"/>
      <c r="J58" s="11"/>
      <c r="K58" s="11"/>
      <c r="L58" s="11"/>
      <c r="M58" s="44"/>
      <c r="N58" s="80"/>
      <c r="O58" s="2"/>
      <c r="P58" s="40"/>
      <c r="Q58" s="40"/>
      <c r="R58" s="2"/>
      <c r="S58" s="2"/>
      <c r="T58" s="2"/>
      <c r="U58" s="2"/>
      <c r="V58" s="1"/>
    </row>
    <row r="59" spans="1:23" ht="37.5" customHeight="1">
      <c r="A59" s="101"/>
      <c r="B59" s="105" t="s">
        <v>159</v>
      </c>
      <c r="C59" s="108">
        <v>2019</v>
      </c>
      <c r="D59" s="108">
        <v>2019</v>
      </c>
      <c r="E59" s="111" t="s">
        <v>14</v>
      </c>
      <c r="F59" s="21" t="s">
        <v>15</v>
      </c>
      <c r="G59" s="5">
        <f t="shared" si="59"/>
        <v>7000</v>
      </c>
      <c r="H59" s="5"/>
      <c r="I59" s="5">
        <f>I60+I61</f>
        <v>7000</v>
      </c>
      <c r="J59" s="11"/>
      <c r="K59" s="11"/>
      <c r="L59" s="11"/>
      <c r="M59" s="44"/>
      <c r="N59" s="81" t="s">
        <v>122</v>
      </c>
      <c r="O59" s="2" t="s">
        <v>59</v>
      </c>
      <c r="P59" s="40"/>
      <c r="Q59" s="40"/>
      <c r="R59" s="40">
        <v>100</v>
      </c>
      <c r="S59" s="2"/>
      <c r="T59" s="2"/>
      <c r="U59" s="2"/>
      <c r="V59" s="1"/>
    </row>
    <row r="60" spans="1:23" ht="37.5" customHeight="1">
      <c r="A60" s="101"/>
      <c r="B60" s="106"/>
      <c r="C60" s="109"/>
      <c r="D60" s="109"/>
      <c r="E60" s="112"/>
      <c r="F60" s="21" t="s">
        <v>16</v>
      </c>
      <c r="G60" s="5">
        <f t="shared" si="59"/>
        <v>7000</v>
      </c>
      <c r="H60" s="5"/>
      <c r="I60" s="11">
        <v>7000</v>
      </c>
      <c r="J60" s="11"/>
      <c r="K60" s="11"/>
      <c r="L60" s="11"/>
      <c r="M60" s="44"/>
      <c r="N60" s="80"/>
      <c r="O60" s="2"/>
      <c r="P60" s="40"/>
      <c r="Q60" s="40"/>
      <c r="R60" s="2"/>
      <c r="S60" s="2"/>
      <c r="T60" s="2"/>
      <c r="U60" s="2"/>
      <c r="V60" s="1"/>
    </row>
    <row r="61" spans="1:23" ht="37.5" customHeight="1">
      <c r="A61" s="101"/>
      <c r="B61" s="107"/>
      <c r="C61" s="110"/>
      <c r="D61" s="110"/>
      <c r="E61" s="113"/>
      <c r="F61" s="21" t="s">
        <v>17</v>
      </c>
      <c r="G61" s="5"/>
      <c r="H61" s="5"/>
      <c r="I61" s="11"/>
      <c r="J61" s="11"/>
      <c r="K61" s="11"/>
      <c r="L61" s="11"/>
      <c r="M61" s="44"/>
      <c r="N61" s="80"/>
      <c r="O61" s="2"/>
      <c r="P61" s="40"/>
      <c r="Q61" s="40"/>
      <c r="R61" s="2"/>
      <c r="S61" s="2"/>
      <c r="T61" s="2"/>
      <c r="U61" s="2"/>
      <c r="V61" s="1"/>
    </row>
    <row r="62" spans="1:23" s="13" customFormat="1" ht="38.25" customHeight="1">
      <c r="A62" s="143"/>
      <c r="B62" s="187" t="s">
        <v>19</v>
      </c>
      <c r="C62" s="196">
        <v>2019</v>
      </c>
      <c r="D62" s="232">
        <v>2024</v>
      </c>
      <c r="E62" s="199" t="s">
        <v>14</v>
      </c>
      <c r="F62" s="91" t="s">
        <v>15</v>
      </c>
      <c r="G62" s="99">
        <f>G35+G41</f>
        <v>83379435.629999995</v>
      </c>
      <c r="H62" s="99">
        <f t="shared" ref="H62" si="63">H35+H41</f>
        <v>12952010.82</v>
      </c>
      <c r="I62" s="99">
        <f>I35+I41</f>
        <v>12131306.139999999</v>
      </c>
      <c r="J62" s="99">
        <f t="shared" ref="J62:M62" si="64">J35+J41</f>
        <v>14376587.48</v>
      </c>
      <c r="K62" s="99">
        <f t="shared" si="64"/>
        <v>14537250.51</v>
      </c>
      <c r="L62" s="99">
        <f t="shared" si="64"/>
        <v>14691140.34</v>
      </c>
      <c r="M62" s="99">
        <f t="shared" si="64"/>
        <v>14691140.34</v>
      </c>
      <c r="N62" s="82" t="s">
        <v>13</v>
      </c>
      <c r="O62" s="10" t="s">
        <v>13</v>
      </c>
      <c r="P62" s="42" t="s">
        <v>13</v>
      </c>
      <c r="Q62" s="42" t="s">
        <v>13</v>
      </c>
      <c r="R62" s="10"/>
      <c r="S62" s="10"/>
      <c r="T62" s="10"/>
      <c r="U62" s="10"/>
      <c r="V62" s="44"/>
      <c r="W62" s="15"/>
    </row>
    <row r="63" spans="1:23" s="13" customFormat="1" ht="96">
      <c r="A63" s="144"/>
      <c r="B63" s="188"/>
      <c r="C63" s="197"/>
      <c r="D63" s="233"/>
      <c r="E63" s="200"/>
      <c r="F63" s="91" t="s">
        <v>16</v>
      </c>
      <c r="G63" s="92">
        <f>G36+G42</f>
        <v>83379435.629999995</v>
      </c>
      <c r="H63" s="92">
        <f t="shared" ref="H63:M63" si="65">H36+H42</f>
        <v>12952010.82</v>
      </c>
      <c r="I63" s="92">
        <f t="shared" si="65"/>
        <v>12131306.139999999</v>
      </c>
      <c r="J63" s="92">
        <f t="shared" si="65"/>
        <v>14376587.48</v>
      </c>
      <c r="K63" s="92">
        <f t="shared" si="65"/>
        <v>14537250.51</v>
      </c>
      <c r="L63" s="92">
        <f t="shared" si="65"/>
        <v>14691140.34</v>
      </c>
      <c r="M63" s="92">
        <f t="shared" si="65"/>
        <v>14691140.34</v>
      </c>
      <c r="N63" s="82" t="s">
        <v>13</v>
      </c>
      <c r="O63" s="10" t="s">
        <v>13</v>
      </c>
      <c r="P63" s="42" t="s">
        <v>13</v>
      </c>
      <c r="Q63" s="42" t="s">
        <v>13</v>
      </c>
      <c r="R63" s="10"/>
      <c r="S63" s="10"/>
      <c r="T63" s="10"/>
      <c r="U63" s="10"/>
      <c r="V63" s="44"/>
      <c r="W63" s="15"/>
    </row>
    <row r="64" spans="1:23" s="13" customFormat="1" ht="60">
      <c r="A64" s="145"/>
      <c r="B64" s="189"/>
      <c r="C64" s="198"/>
      <c r="D64" s="234"/>
      <c r="E64" s="201"/>
      <c r="F64" s="91" t="s">
        <v>17</v>
      </c>
      <c r="G64" s="92">
        <f>G37+G43</f>
        <v>0</v>
      </c>
      <c r="H64" s="92">
        <f t="shared" ref="H64:M64" si="66">H37+H43</f>
        <v>0</v>
      </c>
      <c r="I64" s="92">
        <f t="shared" si="66"/>
        <v>0</v>
      </c>
      <c r="J64" s="92">
        <f t="shared" si="66"/>
        <v>0</v>
      </c>
      <c r="K64" s="92">
        <f t="shared" si="66"/>
        <v>0</v>
      </c>
      <c r="L64" s="92">
        <f t="shared" si="66"/>
        <v>0</v>
      </c>
      <c r="M64" s="92">
        <f t="shared" si="66"/>
        <v>0</v>
      </c>
      <c r="N64" s="82" t="s">
        <v>13</v>
      </c>
      <c r="O64" s="10" t="s">
        <v>13</v>
      </c>
      <c r="P64" s="42" t="s">
        <v>13</v>
      </c>
      <c r="Q64" s="42" t="s">
        <v>13</v>
      </c>
      <c r="R64" s="10"/>
      <c r="S64" s="10"/>
      <c r="T64" s="10"/>
      <c r="U64" s="10"/>
      <c r="V64" s="44"/>
    </row>
    <row r="65" spans="1:23" ht="121.5" customHeight="1">
      <c r="A65" s="152" t="s">
        <v>131</v>
      </c>
      <c r="B65" s="153"/>
      <c r="C65" s="20" t="s">
        <v>13</v>
      </c>
      <c r="D65" s="76" t="s">
        <v>13</v>
      </c>
      <c r="E65" s="20" t="s">
        <v>13</v>
      </c>
      <c r="F65" s="20" t="s">
        <v>13</v>
      </c>
      <c r="G65" s="2" t="s">
        <v>13</v>
      </c>
      <c r="H65" s="2" t="s">
        <v>13</v>
      </c>
      <c r="I65" s="10" t="s">
        <v>13</v>
      </c>
      <c r="J65" s="10" t="s">
        <v>13</v>
      </c>
      <c r="K65" s="10" t="s">
        <v>13</v>
      </c>
      <c r="L65" s="10"/>
      <c r="M65" s="44"/>
      <c r="N65" s="80" t="s">
        <v>13</v>
      </c>
      <c r="O65" s="2" t="s">
        <v>13</v>
      </c>
      <c r="P65" s="40" t="s">
        <v>13</v>
      </c>
      <c r="Q65" s="40" t="s">
        <v>13</v>
      </c>
      <c r="R65" s="2"/>
      <c r="S65" s="2"/>
      <c r="T65" s="2"/>
      <c r="U65" s="2"/>
      <c r="V65" s="1"/>
    </row>
    <row r="66" spans="1:23" ht="77.25" customHeight="1">
      <c r="A66" s="123" t="s">
        <v>132</v>
      </c>
      <c r="B66" s="124"/>
      <c r="C66" s="20">
        <v>2019</v>
      </c>
      <c r="D66" s="59">
        <v>2024</v>
      </c>
      <c r="E66" s="20" t="s">
        <v>13</v>
      </c>
      <c r="F66" s="20" t="s">
        <v>13</v>
      </c>
      <c r="G66" s="2" t="s">
        <v>13</v>
      </c>
      <c r="H66" s="2" t="s">
        <v>13</v>
      </c>
      <c r="I66" s="10" t="s">
        <v>13</v>
      </c>
      <c r="J66" s="10" t="s">
        <v>13</v>
      </c>
      <c r="K66" s="10" t="s">
        <v>13</v>
      </c>
      <c r="L66" s="10"/>
      <c r="M66" s="44"/>
      <c r="N66" s="80" t="s">
        <v>13</v>
      </c>
      <c r="O66" s="2" t="s">
        <v>13</v>
      </c>
      <c r="P66" s="40" t="s">
        <v>13</v>
      </c>
      <c r="Q66" s="40" t="s">
        <v>13</v>
      </c>
      <c r="R66" s="2"/>
      <c r="S66" s="2"/>
      <c r="T66" s="2"/>
      <c r="U66" s="2"/>
      <c r="V66" s="1"/>
    </row>
    <row r="67" spans="1:23" ht="26.25" customHeight="1">
      <c r="A67" s="108"/>
      <c r="B67" s="163" t="s">
        <v>133</v>
      </c>
      <c r="C67" s="166">
        <v>2019</v>
      </c>
      <c r="D67" s="175">
        <v>2024</v>
      </c>
      <c r="E67" s="169" t="s">
        <v>14</v>
      </c>
      <c r="F67" s="21" t="s">
        <v>15</v>
      </c>
      <c r="G67" s="5">
        <f>G70</f>
        <v>795237.26</v>
      </c>
      <c r="H67" s="5">
        <f t="shared" ref="H67" si="67">H70</f>
        <v>44237.26</v>
      </c>
      <c r="I67" s="11">
        <f t="shared" ref="I67:J67" si="68">I70</f>
        <v>411000</v>
      </c>
      <c r="J67" s="11">
        <f t="shared" si="68"/>
        <v>85000</v>
      </c>
      <c r="K67" s="11">
        <f>K70</f>
        <v>85000</v>
      </c>
      <c r="L67" s="11">
        <f t="shared" ref="L67:M67" si="69">L70</f>
        <v>85000</v>
      </c>
      <c r="M67" s="11">
        <f t="shared" si="69"/>
        <v>85000</v>
      </c>
      <c r="N67" s="83"/>
      <c r="O67" s="2"/>
      <c r="P67" s="40"/>
      <c r="Q67" s="40"/>
      <c r="R67" s="2"/>
      <c r="S67" s="2"/>
      <c r="T67" s="2"/>
      <c r="U67" s="2"/>
      <c r="V67" s="1"/>
      <c r="W67" s="6"/>
    </row>
    <row r="68" spans="1:23" ht="73.5" customHeight="1">
      <c r="A68" s="109"/>
      <c r="B68" s="164"/>
      <c r="C68" s="167"/>
      <c r="D68" s="176"/>
      <c r="E68" s="170"/>
      <c r="F68" s="21" t="s">
        <v>16</v>
      </c>
      <c r="G68" s="5">
        <f>G71</f>
        <v>795237.26</v>
      </c>
      <c r="H68" s="5">
        <f t="shared" ref="H68" si="70">H71</f>
        <v>44237.26</v>
      </c>
      <c r="I68" s="11">
        <f t="shared" ref="I68:J68" si="71">I71</f>
        <v>411000</v>
      </c>
      <c r="J68" s="11">
        <f t="shared" si="71"/>
        <v>85000</v>
      </c>
      <c r="K68" s="11">
        <f>K71</f>
        <v>85000</v>
      </c>
      <c r="L68" s="11">
        <f t="shared" ref="L68:M68" si="72">L71</f>
        <v>85000</v>
      </c>
      <c r="M68" s="11">
        <f t="shared" si="72"/>
        <v>85000</v>
      </c>
      <c r="N68" s="80"/>
      <c r="O68" s="2"/>
      <c r="P68" s="40"/>
      <c r="Q68" s="40"/>
      <c r="R68" s="2"/>
      <c r="S68" s="2"/>
      <c r="T68" s="2"/>
      <c r="U68" s="2"/>
      <c r="V68" s="1"/>
    </row>
    <row r="69" spans="1:23" ht="40.5" customHeight="1">
      <c r="A69" s="110"/>
      <c r="B69" s="165"/>
      <c r="C69" s="168"/>
      <c r="D69" s="177"/>
      <c r="E69" s="171"/>
      <c r="F69" s="21" t="s">
        <v>17</v>
      </c>
      <c r="G69" s="5">
        <f>G72</f>
        <v>0</v>
      </c>
      <c r="H69" s="5">
        <f t="shared" ref="H69:M70" si="73">H72</f>
        <v>0</v>
      </c>
      <c r="I69" s="11">
        <f t="shared" ref="I69:J69" si="74">I72</f>
        <v>0</v>
      </c>
      <c r="J69" s="11">
        <f t="shared" si="74"/>
        <v>0</v>
      </c>
      <c r="K69" s="11">
        <f>K72</f>
        <v>0</v>
      </c>
      <c r="L69" s="11"/>
      <c r="M69" s="44"/>
      <c r="N69" s="80"/>
      <c r="O69" s="2"/>
      <c r="P69" s="40"/>
      <c r="Q69" s="40"/>
      <c r="R69" s="2"/>
      <c r="S69" s="2"/>
      <c r="T69" s="2"/>
      <c r="U69" s="2"/>
      <c r="V69" s="1"/>
    </row>
    <row r="70" spans="1:23" ht="28.5" customHeight="1">
      <c r="A70" s="108"/>
      <c r="B70" s="105" t="s">
        <v>52</v>
      </c>
      <c r="C70" s="108">
        <v>2019</v>
      </c>
      <c r="D70" s="75"/>
      <c r="E70" s="111" t="s">
        <v>14</v>
      </c>
      <c r="F70" s="21" t="s">
        <v>15</v>
      </c>
      <c r="G70" s="5">
        <f t="shared" ref="G70:G75" si="75">H70+I70+J70+K70+L70+M70</f>
        <v>795237.26</v>
      </c>
      <c r="H70" s="5">
        <f t="shared" si="73"/>
        <v>44237.26</v>
      </c>
      <c r="I70" s="5">
        <f t="shared" si="73"/>
        <v>411000</v>
      </c>
      <c r="J70" s="5">
        <f t="shared" si="73"/>
        <v>85000</v>
      </c>
      <c r="K70" s="5">
        <f t="shared" si="73"/>
        <v>85000</v>
      </c>
      <c r="L70" s="5">
        <f t="shared" si="73"/>
        <v>85000</v>
      </c>
      <c r="M70" s="5">
        <f t="shared" si="73"/>
        <v>85000</v>
      </c>
      <c r="N70" s="80"/>
      <c r="O70" s="2"/>
      <c r="P70" s="40"/>
      <c r="Q70" s="40"/>
      <c r="R70" s="2"/>
      <c r="S70" s="2"/>
      <c r="T70" s="2"/>
      <c r="U70" s="2"/>
      <c r="V70" s="1"/>
    </row>
    <row r="71" spans="1:23" ht="72.75" customHeight="1">
      <c r="A71" s="109"/>
      <c r="B71" s="106"/>
      <c r="C71" s="109"/>
      <c r="D71" s="60"/>
      <c r="E71" s="112"/>
      <c r="F71" s="21" t="s">
        <v>16</v>
      </c>
      <c r="G71" s="5">
        <f t="shared" si="75"/>
        <v>795237.26</v>
      </c>
      <c r="H71" s="5">
        <f t="shared" ref="H71:M71" si="76">H74</f>
        <v>44237.26</v>
      </c>
      <c r="I71" s="11">
        <f t="shared" si="76"/>
        <v>411000</v>
      </c>
      <c r="J71" s="11">
        <f t="shared" si="76"/>
        <v>85000</v>
      </c>
      <c r="K71" s="11">
        <f t="shared" si="76"/>
        <v>85000</v>
      </c>
      <c r="L71" s="11">
        <f t="shared" si="76"/>
        <v>85000</v>
      </c>
      <c r="M71" s="11">
        <f t="shared" si="76"/>
        <v>85000</v>
      </c>
      <c r="N71" s="80"/>
      <c r="O71" s="2"/>
      <c r="P71" s="40"/>
      <c r="Q71" s="40"/>
      <c r="R71" s="2"/>
      <c r="S71" s="2"/>
      <c r="T71" s="2"/>
      <c r="U71" s="2"/>
      <c r="V71" s="1"/>
    </row>
    <row r="72" spans="1:23" ht="36.75" customHeight="1">
      <c r="A72" s="110"/>
      <c r="B72" s="107"/>
      <c r="C72" s="110"/>
      <c r="D72" s="60">
        <v>2024</v>
      </c>
      <c r="E72" s="113"/>
      <c r="F72" s="21" t="s">
        <v>17</v>
      </c>
      <c r="G72" s="5">
        <f t="shared" si="75"/>
        <v>0</v>
      </c>
      <c r="H72" s="5">
        <f>H75</f>
        <v>0</v>
      </c>
      <c r="I72" s="5">
        <f t="shared" ref="I72:M72" si="77">I75</f>
        <v>0</v>
      </c>
      <c r="J72" s="5">
        <f t="shared" si="77"/>
        <v>0</v>
      </c>
      <c r="K72" s="5">
        <f t="shared" si="77"/>
        <v>0</v>
      </c>
      <c r="L72" s="5">
        <f t="shared" si="77"/>
        <v>0</v>
      </c>
      <c r="M72" s="5">
        <f t="shared" si="77"/>
        <v>0</v>
      </c>
      <c r="N72" s="80"/>
      <c r="O72" s="2"/>
      <c r="P72" s="40"/>
      <c r="Q72" s="40"/>
      <c r="R72" s="2"/>
      <c r="S72" s="2"/>
      <c r="T72" s="2"/>
      <c r="U72" s="2"/>
      <c r="V72" s="1"/>
    </row>
    <row r="73" spans="1:23" ht="58.5" customHeight="1">
      <c r="A73" s="108"/>
      <c r="B73" s="105" t="s">
        <v>30</v>
      </c>
      <c r="C73" s="166">
        <v>2019</v>
      </c>
      <c r="D73" s="74"/>
      <c r="E73" s="169" t="s">
        <v>14</v>
      </c>
      <c r="F73" s="21" t="s">
        <v>15</v>
      </c>
      <c r="G73" s="5">
        <f t="shared" si="75"/>
        <v>795237.26</v>
      </c>
      <c r="H73" s="5">
        <f>H74+H75</f>
        <v>44237.26</v>
      </c>
      <c r="I73" s="11">
        <f t="shared" ref="I73:J73" si="78">I74+I75</f>
        <v>411000</v>
      </c>
      <c r="J73" s="11">
        <f t="shared" si="78"/>
        <v>85000</v>
      </c>
      <c r="K73" s="11">
        <f>K74+K75</f>
        <v>85000</v>
      </c>
      <c r="L73" s="11">
        <f t="shared" ref="L73:M73" si="79">L74+L75</f>
        <v>85000</v>
      </c>
      <c r="M73" s="11">
        <f t="shared" si="79"/>
        <v>85000</v>
      </c>
      <c r="N73" s="81" t="s">
        <v>122</v>
      </c>
      <c r="O73" s="2" t="s">
        <v>59</v>
      </c>
      <c r="P73" s="40"/>
      <c r="Q73" s="40"/>
      <c r="R73" s="2">
        <v>100</v>
      </c>
      <c r="S73" s="2"/>
      <c r="T73" s="2"/>
      <c r="U73" s="2"/>
      <c r="V73" s="1"/>
    </row>
    <row r="74" spans="1:23" ht="75.75" customHeight="1">
      <c r="A74" s="109"/>
      <c r="B74" s="106"/>
      <c r="C74" s="167"/>
      <c r="D74" s="75"/>
      <c r="E74" s="170"/>
      <c r="F74" s="21" t="s">
        <v>16</v>
      </c>
      <c r="G74" s="5">
        <f t="shared" si="75"/>
        <v>795237.26</v>
      </c>
      <c r="H74" s="5">
        <v>44237.26</v>
      </c>
      <c r="I74" s="11">
        <v>411000</v>
      </c>
      <c r="J74" s="11">
        <v>85000</v>
      </c>
      <c r="K74" s="11">
        <v>85000</v>
      </c>
      <c r="L74" s="11">
        <v>85000</v>
      </c>
      <c r="M74" s="11">
        <v>85000</v>
      </c>
      <c r="N74" s="80"/>
      <c r="O74" s="2"/>
      <c r="P74" s="40"/>
      <c r="Q74" s="40"/>
      <c r="R74" s="2"/>
      <c r="S74" s="2"/>
      <c r="T74" s="2"/>
      <c r="U74" s="2"/>
      <c r="V74" s="1"/>
    </row>
    <row r="75" spans="1:23" ht="60">
      <c r="A75" s="110"/>
      <c r="B75" s="107"/>
      <c r="C75" s="168"/>
      <c r="D75" s="75">
        <v>2024</v>
      </c>
      <c r="E75" s="171"/>
      <c r="F75" s="21" t="s">
        <v>17</v>
      </c>
      <c r="G75" s="5">
        <f t="shared" si="75"/>
        <v>0</v>
      </c>
      <c r="H75" s="5"/>
      <c r="I75" s="11"/>
      <c r="J75" s="11"/>
      <c r="K75" s="11"/>
      <c r="L75" s="11"/>
      <c r="M75" s="44"/>
      <c r="N75" s="80"/>
      <c r="O75" s="2"/>
      <c r="P75" s="40"/>
      <c r="Q75" s="40"/>
      <c r="R75" s="2"/>
      <c r="S75" s="2"/>
      <c r="T75" s="2"/>
      <c r="U75" s="2"/>
      <c r="V75" s="1"/>
    </row>
    <row r="76" spans="1:23" ht="26.25" customHeight="1">
      <c r="A76" s="108"/>
      <c r="B76" s="163" t="s">
        <v>134</v>
      </c>
      <c r="C76" s="166">
        <v>2019</v>
      </c>
      <c r="D76" s="175">
        <v>2024</v>
      </c>
      <c r="E76" s="169" t="s">
        <v>14</v>
      </c>
      <c r="F76" s="22" t="s">
        <v>15</v>
      </c>
      <c r="G76" s="5">
        <f>G79</f>
        <v>2803922.31</v>
      </c>
      <c r="H76" s="5">
        <f t="shared" ref="H76:M76" si="80">H79</f>
        <v>1217922.31</v>
      </c>
      <c r="I76" s="5">
        <f t="shared" si="80"/>
        <v>1386000</v>
      </c>
      <c r="J76" s="5">
        <f t="shared" si="80"/>
        <v>50000</v>
      </c>
      <c r="K76" s="5">
        <f t="shared" si="80"/>
        <v>50000</v>
      </c>
      <c r="L76" s="5">
        <f t="shared" si="80"/>
        <v>50000</v>
      </c>
      <c r="M76" s="5">
        <f t="shared" si="80"/>
        <v>50000</v>
      </c>
      <c r="N76" s="80"/>
      <c r="O76" s="2"/>
      <c r="P76" s="40"/>
      <c r="Q76" s="40"/>
      <c r="R76" s="2"/>
      <c r="S76" s="2"/>
      <c r="T76" s="2"/>
      <c r="U76" s="2"/>
      <c r="V76" s="1"/>
      <c r="W76" s="6"/>
    </row>
    <row r="77" spans="1:23" ht="96">
      <c r="A77" s="109"/>
      <c r="B77" s="164"/>
      <c r="C77" s="167"/>
      <c r="D77" s="176"/>
      <c r="E77" s="170"/>
      <c r="F77" s="21" t="s">
        <v>16</v>
      </c>
      <c r="G77" s="5">
        <f>G80</f>
        <v>407973.81</v>
      </c>
      <c r="H77" s="5">
        <f t="shared" ref="H77" si="81">H80</f>
        <v>166393.81</v>
      </c>
      <c r="I77" s="11">
        <f t="shared" ref="I77" si="82">I80</f>
        <v>41580</v>
      </c>
      <c r="J77" s="11">
        <f>J80</f>
        <v>50000</v>
      </c>
      <c r="K77" s="11">
        <f>K80</f>
        <v>50000</v>
      </c>
      <c r="L77" s="11">
        <f t="shared" ref="L77:M77" si="83">L80</f>
        <v>50000</v>
      </c>
      <c r="M77" s="11">
        <f t="shared" si="83"/>
        <v>50000</v>
      </c>
      <c r="N77" s="80"/>
      <c r="O77" s="2"/>
      <c r="P77" s="40"/>
      <c r="Q77" s="40"/>
      <c r="R77" s="2"/>
      <c r="S77" s="2"/>
      <c r="T77" s="2"/>
      <c r="U77" s="2"/>
      <c r="V77" s="1"/>
    </row>
    <row r="78" spans="1:23" ht="39.75" customHeight="1">
      <c r="A78" s="110"/>
      <c r="B78" s="165"/>
      <c r="C78" s="168"/>
      <c r="D78" s="177"/>
      <c r="E78" s="171"/>
      <c r="F78" s="21" t="s">
        <v>17</v>
      </c>
      <c r="G78" s="5">
        <f>G81</f>
        <v>2395948.5</v>
      </c>
      <c r="H78" s="5">
        <f t="shared" ref="H78" si="84">H81</f>
        <v>1051528.5</v>
      </c>
      <c r="I78" s="11">
        <f t="shared" ref="I78:J78" si="85">I81</f>
        <v>1344420</v>
      </c>
      <c r="J78" s="11">
        <f t="shared" si="85"/>
        <v>0</v>
      </c>
      <c r="K78" s="11">
        <f>K81</f>
        <v>0</v>
      </c>
      <c r="L78" s="11"/>
      <c r="M78" s="44"/>
      <c r="N78" s="80"/>
      <c r="O78" s="2"/>
      <c r="P78" s="40"/>
      <c r="Q78" s="40"/>
      <c r="R78" s="2"/>
      <c r="S78" s="2"/>
      <c r="T78" s="2"/>
      <c r="U78" s="2"/>
      <c r="V78" s="1"/>
    </row>
    <row r="79" spans="1:23" ht="36.75" customHeight="1">
      <c r="A79" s="108"/>
      <c r="B79" s="105" t="s">
        <v>154</v>
      </c>
      <c r="C79" s="108">
        <v>2019</v>
      </c>
      <c r="D79" s="75"/>
      <c r="E79" s="111" t="s">
        <v>14</v>
      </c>
      <c r="F79" s="22" t="s">
        <v>15</v>
      </c>
      <c r="G79" s="5">
        <f>G82+G86</f>
        <v>2803922.31</v>
      </c>
      <c r="H79" s="5">
        <f t="shared" ref="H79:M79" si="86">H82+H86</f>
        <v>1217922.31</v>
      </c>
      <c r="I79" s="5">
        <f t="shared" si="86"/>
        <v>1386000</v>
      </c>
      <c r="J79" s="5">
        <f t="shared" si="86"/>
        <v>50000</v>
      </c>
      <c r="K79" s="5">
        <f t="shared" si="86"/>
        <v>50000</v>
      </c>
      <c r="L79" s="5">
        <f t="shared" si="86"/>
        <v>50000</v>
      </c>
      <c r="M79" s="5">
        <f t="shared" si="86"/>
        <v>50000</v>
      </c>
      <c r="N79" s="80"/>
      <c r="O79" s="2"/>
      <c r="P79" s="40"/>
      <c r="Q79" s="40"/>
      <c r="R79" s="2"/>
      <c r="S79" s="2"/>
      <c r="T79" s="2"/>
      <c r="U79" s="2"/>
      <c r="V79" s="1"/>
    </row>
    <row r="80" spans="1:23" ht="73.5" customHeight="1">
      <c r="A80" s="109"/>
      <c r="B80" s="106"/>
      <c r="C80" s="109"/>
      <c r="D80" s="60"/>
      <c r="E80" s="112"/>
      <c r="F80" s="21" t="s">
        <v>16</v>
      </c>
      <c r="G80" s="5">
        <f>G83+G87</f>
        <v>407973.81</v>
      </c>
      <c r="H80" s="5">
        <f t="shared" ref="H80:M80" si="87">H83+H87</f>
        <v>166393.81</v>
      </c>
      <c r="I80" s="5">
        <f t="shared" si="87"/>
        <v>41580</v>
      </c>
      <c r="J80" s="5">
        <f t="shared" si="87"/>
        <v>50000</v>
      </c>
      <c r="K80" s="5">
        <f t="shared" si="87"/>
        <v>50000</v>
      </c>
      <c r="L80" s="5">
        <f t="shared" si="87"/>
        <v>50000</v>
      </c>
      <c r="M80" s="5">
        <f t="shared" si="87"/>
        <v>50000</v>
      </c>
      <c r="N80" s="80"/>
      <c r="O80" s="2"/>
      <c r="P80" s="40"/>
      <c r="Q80" s="40"/>
      <c r="R80" s="2"/>
      <c r="S80" s="2"/>
      <c r="T80" s="2"/>
      <c r="U80" s="2"/>
      <c r="V80" s="1"/>
    </row>
    <row r="81" spans="1:23" ht="42.75" customHeight="1">
      <c r="A81" s="110"/>
      <c r="B81" s="107"/>
      <c r="C81" s="110"/>
      <c r="D81" s="60">
        <v>2024</v>
      </c>
      <c r="E81" s="113"/>
      <c r="F81" s="21" t="s">
        <v>17</v>
      </c>
      <c r="G81" s="11">
        <f>G85+G88</f>
        <v>2395948.5</v>
      </c>
      <c r="H81" s="11">
        <f t="shared" ref="H81:M81" si="88">H85+H88</f>
        <v>1051528.5</v>
      </c>
      <c r="I81" s="11">
        <f t="shared" si="88"/>
        <v>1344420</v>
      </c>
      <c r="J81" s="11">
        <f t="shared" si="88"/>
        <v>0</v>
      </c>
      <c r="K81" s="11">
        <f t="shared" si="88"/>
        <v>0</v>
      </c>
      <c r="L81" s="11">
        <f t="shared" si="88"/>
        <v>0</v>
      </c>
      <c r="M81" s="11">
        <f t="shared" si="88"/>
        <v>0</v>
      </c>
      <c r="N81" s="80"/>
      <c r="O81" s="2"/>
      <c r="P81" s="40"/>
      <c r="Q81" s="40"/>
      <c r="R81" s="2"/>
      <c r="S81" s="2"/>
      <c r="T81" s="2"/>
      <c r="U81" s="2"/>
      <c r="V81" s="1"/>
    </row>
    <row r="82" spans="1:23" s="13" customFormat="1" ht="48.75" customHeight="1">
      <c r="A82" s="143"/>
      <c r="B82" s="149" t="s">
        <v>31</v>
      </c>
      <c r="C82" s="143">
        <v>2019</v>
      </c>
      <c r="D82" s="175">
        <v>2024</v>
      </c>
      <c r="E82" s="172" t="s">
        <v>14</v>
      </c>
      <c r="F82" s="22" t="s">
        <v>15</v>
      </c>
      <c r="G82" s="11">
        <f>H82+I82+J82+K82+L82+M82</f>
        <v>133872.31</v>
      </c>
      <c r="H82" s="11">
        <f>H83+H85</f>
        <v>133872.31</v>
      </c>
      <c r="I82" s="11">
        <f t="shared" ref="I82:J82" si="89">I83+I85+I84</f>
        <v>0</v>
      </c>
      <c r="J82" s="11">
        <f t="shared" si="89"/>
        <v>0</v>
      </c>
      <c r="K82" s="11">
        <f>K83+K85+K84</f>
        <v>0</v>
      </c>
      <c r="L82" s="11"/>
      <c r="M82" s="44"/>
      <c r="N82" s="83" t="s">
        <v>67</v>
      </c>
      <c r="O82" s="41" t="s">
        <v>68</v>
      </c>
      <c r="P82" s="42"/>
      <c r="Q82" s="42"/>
      <c r="R82" s="42"/>
      <c r="S82" s="42"/>
      <c r="T82" s="42"/>
      <c r="U82" s="42"/>
      <c r="V82" s="44"/>
    </row>
    <row r="83" spans="1:23" s="13" customFormat="1" ht="80.25" customHeight="1">
      <c r="A83" s="144"/>
      <c r="B83" s="150"/>
      <c r="C83" s="144"/>
      <c r="D83" s="176"/>
      <c r="E83" s="173"/>
      <c r="F83" s="22" t="s">
        <v>16</v>
      </c>
      <c r="G83" s="11">
        <f t="shared" ref="G83:G85" si="90">H83+I83+J83+K83+L83+M83</f>
        <v>133872.31</v>
      </c>
      <c r="H83" s="11">
        <v>133872.31</v>
      </c>
      <c r="I83" s="11"/>
      <c r="J83" s="11"/>
      <c r="K83" s="11"/>
      <c r="L83" s="11"/>
      <c r="M83" s="44"/>
      <c r="N83" s="82"/>
      <c r="O83" s="10"/>
      <c r="P83" s="42"/>
      <c r="Q83" s="42"/>
      <c r="R83" s="10"/>
      <c r="S83" s="10"/>
      <c r="T83" s="10"/>
      <c r="U83" s="10"/>
      <c r="V83" s="44"/>
    </row>
    <row r="84" spans="1:23" s="13" customFormat="1" ht="42" customHeight="1">
      <c r="A84" s="144"/>
      <c r="B84" s="150"/>
      <c r="C84" s="144"/>
      <c r="D84" s="176"/>
      <c r="E84" s="173"/>
      <c r="F84" s="22" t="s">
        <v>17</v>
      </c>
      <c r="G84" s="11">
        <f t="shared" si="90"/>
        <v>0</v>
      </c>
      <c r="H84" s="11"/>
      <c r="I84" s="11"/>
      <c r="J84" s="11"/>
      <c r="K84" s="11"/>
      <c r="L84" s="11"/>
      <c r="M84" s="44"/>
      <c r="N84" s="82"/>
      <c r="O84" s="10"/>
      <c r="P84" s="42"/>
      <c r="Q84" s="42"/>
      <c r="R84" s="10"/>
      <c r="S84" s="10"/>
      <c r="T84" s="10"/>
      <c r="U84" s="10"/>
      <c r="V84" s="44"/>
    </row>
    <row r="85" spans="1:23" s="13" customFormat="1" ht="84.75" customHeight="1">
      <c r="A85" s="145"/>
      <c r="B85" s="151"/>
      <c r="C85" s="145"/>
      <c r="D85" s="177"/>
      <c r="E85" s="174"/>
      <c r="F85" s="22" t="s">
        <v>40</v>
      </c>
      <c r="G85" s="11">
        <f t="shared" si="90"/>
        <v>0</v>
      </c>
      <c r="H85" s="11"/>
      <c r="I85" s="11"/>
      <c r="J85" s="11"/>
      <c r="K85" s="11"/>
      <c r="L85" s="11"/>
      <c r="M85" s="44"/>
      <c r="N85" s="82"/>
      <c r="O85" s="10"/>
      <c r="P85" s="42"/>
      <c r="Q85" s="42"/>
      <c r="R85" s="10"/>
      <c r="S85" s="10"/>
      <c r="T85" s="10"/>
      <c r="U85" s="10"/>
      <c r="V85" s="44"/>
    </row>
    <row r="86" spans="1:23" ht="45" customHeight="1">
      <c r="A86" s="108"/>
      <c r="B86" s="149" t="s">
        <v>108</v>
      </c>
      <c r="C86" s="108">
        <v>2019</v>
      </c>
      <c r="D86" s="175">
        <v>2024</v>
      </c>
      <c r="E86" s="111" t="s">
        <v>14</v>
      </c>
      <c r="F86" s="22" t="s">
        <v>15</v>
      </c>
      <c r="G86" s="11">
        <f>H86+I86+J86+K86+L86+M86</f>
        <v>2670050</v>
      </c>
      <c r="H86" s="11">
        <f t="shared" ref="H86" si="91">H87+H88</f>
        <v>1084050</v>
      </c>
      <c r="I86" s="11">
        <f t="shared" ref="I86:J86" si="92">I87+I88</f>
        <v>1386000</v>
      </c>
      <c r="J86" s="11">
        <f t="shared" si="92"/>
        <v>50000</v>
      </c>
      <c r="K86" s="11">
        <f>K87+K88</f>
        <v>50000</v>
      </c>
      <c r="L86" s="11">
        <f t="shared" ref="L86:M86" si="93">L87+L88</f>
        <v>50000</v>
      </c>
      <c r="M86" s="11">
        <f t="shared" si="93"/>
        <v>50000</v>
      </c>
      <c r="N86" s="81" t="s">
        <v>69</v>
      </c>
      <c r="O86" s="39" t="s">
        <v>68</v>
      </c>
      <c r="P86" s="40"/>
      <c r="Q86" s="40">
        <v>2</v>
      </c>
      <c r="R86" s="40">
        <v>2</v>
      </c>
      <c r="S86" s="40">
        <v>2</v>
      </c>
      <c r="T86" s="40">
        <v>2</v>
      </c>
      <c r="U86" s="40">
        <v>2</v>
      </c>
      <c r="V86" s="40">
        <v>2</v>
      </c>
    </row>
    <row r="87" spans="1:23" ht="75.75" customHeight="1">
      <c r="A87" s="109"/>
      <c r="B87" s="150"/>
      <c r="C87" s="109"/>
      <c r="D87" s="176"/>
      <c r="E87" s="112"/>
      <c r="F87" s="22" t="s">
        <v>16</v>
      </c>
      <c r="G87" s="11">
        <f t="shared" ref="G87:G88" si="94">H87+I87+J87+K87+L87+M87</f>
        <v>274101.5</v>
      </c>
      <c r="H87" s="11">
        <v>32521.5</v>
      </c>
      <c r="I87" s="11">
        <v>41580</v>
      </c>
      <c r="J87" s="11">
        <v>50000</v>
      </c>
      <c r="K87" s="11">
        <v>50000</v>
      </c>
      <c r="L87" s="11">
        <v>50000</v>
      </c>
      <c r="M87" s="11">
        <v>50000</v>
      </c>
      <c r="N87" s="80"/>
      <c r="O87" s="2"/>
      <c r="P87" s="40"/>
      <c r="Q87" s="40"/>
      <c r="R87" s="2"/>
      <c r="S87" s="2"/>
      <c r="T87" s="2"/>
      <c r="U87" s="2"/>
      <c r="V87" s="1"/>
    </row>
    <row r="88" spans="1:23" ht="78" customHeight="1">
      <c r="A88" s="110"/>
      <c r="B88" s="151"/>
      <c r="C88" s="110"/>
      <c r="D88" s="177"/>
      <c r="E88" s="113"/>
      <c r="F88" s="22" t="s">
        <v>17</v>
      </c>
      <c r="G88" s="11">
        <f t="shared" si="94"/>
        <v>2395948.5</v>
      </c>
      <c r="H88" s="11">
        <v>1051528.5</v>
      </c>
      <c r="I88" s="11">
        <v>1344420</v>
      </c>
      <c r="J88" s="11"/>
      <c r="K88" s="11"/>
      <c r="L88" s="11"/>
      <c r="M88" s="44"/>
      <c r="N88" s="80"/>
      <c r="O88" s="2"/>
      <c r="P88" s="40"/>
      <c r="Q88" s="40"/>
      <c r="R88" s="2"/>
      <c r="S88" s="2"/>
      <c r="T88" s="2"/>
      <c r="U88" s="2"/>
      <c r="V88" s="1"/>
    </row>
    <row r="89" spans="1:23" ht="27.75" customHeight="1">
      <c r="A89" s="108"/>
      <c r="B89" s="163" t="s">
        <v>135</v>
      </c>
      <c r="C89" s="108">
        <v>2019</v>
      </c>
      <c r="D89" s="175">
        <v>2024</v>
      </c>
      <c r="E89" s="111" t="s">
        <v>14</v>
      </c>
      <c r="F89" s="22" t="s">
        <v>15</v>
      </c>
      <c r="G89" s="5">
        <f>G92</f>
        <v>2537399.54</v>
      </c>
      <c r="H89" s="5">
        <f>H92</f>
        <v>203359.54</v>
      </c>
      <c r="I89" s="11">
        <f t="shared" ref="I89:J89" si="95">I92</f>
        <v>1634040</v>
      </c>
      <c r="J89" s="11">
        <f t="shared" si="95"/>
        <v>300000</v>
      </c>
      <c r="K89" s="11">
        <f>K92</f>
        <v>400000</v>
      </c>
      <c r="L89" s="11"/>
      <c r="M89" s="44"/>
      <c r="N89" s="80"/>
      <c r="O89" s="2"/>
      <c r="P89" s="40"/>
      <c r="Q89" s="40"/>
      <c r="R89" s="2"/>
      <c r="S89" s="2"/>
      <c r="T89" s="2"/>
      <c r="U89" s="2"/>
      <c r="V89" s="1"/>
      <c r="W89" s="6"/>
    </row>
    <row r="90" spans="1:23" ht="75" customHeight="1">
      <c r="A90" s="109"/>
      <c r="B90" s="164"/>
      <c r="C90" s="109"/>
      <c r="D90" s="176"/>
      <c r="E90" s="112"/>
      <c r="F90" s="21" t="s">
        <v>16</v>
      </c>
      <c r="G90" s="5">
        <f>G93</f>
        <v>1731844.13</v>
      </c>
      <c r="H90" s="5">
        <f>H93</f>
        <v>203359.54</v>
      </c>
      <c r="I90" s="11">
        <f t="shared" ref="I90:J90" si="96">I93</f>
        <v>828484.59</v>
      </c>
      <c r="J90" s="11">
        <f t="shared" si="96"/>
        <v>300000</v>
      </c>
      <c r="K90" s="11">
        <f>K93</f>
        <v>400000</v>
      </c>
      <c r="L90" s="11"/>
      <c r="M90" s="44"/>
      <c r="N90" s="80"/>
      <c r="O90" s="2"/>
      <c r="P90" s="40"/>
      <c r="Q90" s="40"/>
      <c r="R90" s="2"/>
      <c r="S90" s="2"/>
      <c r="T90" s="2"/>
      <c r="U90" s="2"/>
      <c r="V90" s="1"/>
    </row>
    <row r="91" spans="1:23" ht="39" customHeight="1">
      <c r="A91" s="110"/>
      <c r="B91" s="165"/>
      <c r="C91" s="110"/>
      <c r="D91" s="177"/>
      <c r="E91" s="113"/>
      <c r="F91" s="21" t="s">
        <v>17</v>
      </c>
      <c r="G91" s="5">
        <f>G94</f>
        <v>805555.41</v>
      </c>
      <c r="H91" s="5">
        <f t="shared" ref="H91" si="97">H94</f>
        <v>0</v>
      </c>
      <c r="I91" s="11">
        <f t="shared" ref="I91:J91" si="98">I94</f>
        <v>805555.41</v>
      </c>
      <c r="J91" s="11">
        <f t="shared" si="98"/>
        <v>0</v>
      </c>
      <c r="K91" s="11">
        <f>K94</f>
        <v>0</v>
      </c>
      <c r="L91" s="11"/>
      <c r="M91" s="44"/>
      <c r="N91" s="80"/>
      <c r="O91" s="2"/>
      <c r="P91" s="40"/>
      <c r="Q91" s="40"/>
      <c r="R91" s="2"/>
      <c r="S91" s="2"/>
      <c r="T91" s="2"/>
      <c r="U91" s="2"/>
      <c r="V91" s="1"/>
    </row>
    <row r="92" spans="1:23" ht="26.25" customHeight="1">
      <c r="A92" s="108"/>
      <c r="B92" s="105" t="s">
        <v>53</v>
      </c>
      <c r="C92" s="108">
        <v>2019</v>
      </c>
      <c r="D92" s="175">
        <v>2024</v>
      </c>
      <c r="E92" s="111" t="s">
        <v>14</v>
      </c>
      <c r="F92" s="22" t="s">
        <v>15</v>
      </c>
      <c r="G92" s="5">
        <f>H92+I92+J92+K92+L92+M92</f>
        <v>2537399.54</v>
      </c>
      <c r="H92" s="5">
        <f>H95+H98+H101</f>
        <v>203359.54</v>
      </c>
      <c r="I92" s="5">
        <f t="shared" ref="I92:M92" si="99">I95+I98+I101</f>
        <v>1634040</v>
      </c>
      <c r="J92" s="5">
        <f t="shared" si="99"/>
        <v>300000</v>
      </c>
      <c r="K92" s="5">
        <f t="shared" si="99"/>
        <v>400000</v>
      </c>
      <c r="L92" s="5">
        <f t="shared" si="99"/>
        <v>0</v>
      </c>
      <c r="M92" s="5">
        <f t="shared" si="99"/>
        <v>0</v>
      </c>
      <c r="N92" s="80"/>
      <c r="O92" s="2"/>
      <c r="P92" s="40"/>
      <c r="Q92" s="40"/>
      <c r="R92" s="2"/>
      <c r="S92" s="2"/>
      <c r="T92" s="2"/>
      <c r="U92" s="2"/>
      <c r="V92" s="1"/>
    </row>
    <row r="93" spans="1:23" ht="39.75" customHeight="1">
      <c r="A93" s="109"/>
      <c r="B93" s="106"/>
      <c r="C93" s="109"/>
      <c r="D93" s="176"/>
      <c r="E93" s="112"/>
      <c r="F93" s="21" t="s">
        <v>16</v>
      </c>
      <c r="G93" s="5">
        <f t="shared" ref="G93:G94" si="100">H93+I93+J93+K93+L93+M93</f>
        <v>1731844.13</v>
      </c>
      <c r="H93" s="5">
        <f>H96+H99+H102</f>
        <v>203359.54</v>
      </c>
      <c r="I93" s="5">
        <f t="shared" ref="I93:M93" si="101">I96+I99+I102</f>
        <v>828484.59</v>
      </c>
      <c r="J93" s="5">
        <f t="shared" si="101"/>
        <v>300000</v>
      </c>
      <c r="K93" s="5">
        <f t="shared" si="101"/>
        <v>400000</v>
      </c>
      <c r="L93" s="5">
        <f t="shared" si="101"/>
        <v>0</v>
      </c>
      <c r="M93" s="5">
        <f t="shared" si="101"/>
        <v>0</v>
      </c>
      <c r="N93" s="80"/>
      <c r="O93" s="2"/>
      <c r="P93" s="40"/>
      <c r="Q93" s="40"/>
      <c r="R93" s="2"/>
      <c r="S93" s="2"/>
      <c r="T93" s="2"/>
      <c r="U93" s="2"/>
      <c r="V93" s="1"/>
    </row>
    <row r="94" spans="1:23" ht="52.5" customHeight="1">
      <c r="A94" s="110"/>
      <c r="B94" s="107"/>
      <c r="C94" s="110"/>
      <c r="D94" s="177"/>
      <c r="E94" s="113"/>
      <c r="F94" s="21" t="s">
        <v>17</v>
      </c>
      <c r="G94" s="5">
        <f t="shared" si="100"/>
        <v>805555.41</v>
      </c>
      <c r="H94" s="5">
        <f>H97+H100+H103</f>
        <v>0</v>
      </c>
      <c r="I94" s="5">
        <f t="shared" ref="I94:M94" si="102">I97+I100+I103</f>
        <v>805555.41</v>
      </c>
      <c r="J94" s="5">
        <f t="shared" si="102"/>
        <v>0</v>
      </c>
      <c r="K94" s="5">
        <f t="shared" si="102"/>
        <v>0</v>
      </c>
      <c r="L94" s="5">
        <f t="shared" si="102"/>
        <v>0</v>
      </c>
      <c r="M94" s="5">
        <f t="shared" si="102"/>
        <v>0</v>
      </c>
      <c r="N94" s="80"/>
      <c r="O94" s="2"/>
      <c r="P94" s="40"/>
      <c r="Q94" s="40"/>
      <c r="R94" s="2"/>
      <c r="S94" s="2"/>
      <c r="T94" s="2"/>
      <c r="U94" s="2"/>
      <c r="V94" s="1"/>
    </row>
    <row r="95" spans="1:23" ht="50.25" customHeight="1">
      <c r="A95" s="77"/>
      <c r="B95" s="105" t="s">
        <v>136</v>
      </c>
      <c r="C95" s="108">
        <v>2019</v>
      </c>
      <c r="D95" s="175">
        <v>2024</v>
      </c>
      <c r="E95" s="111" t="s">
        <v>14</v>
      </c>
      <c r="F95" s="22" t="s">
        <v>15</v>
      </c>
      <c r="G95" s="5">
        <f>H95+I95+J95+K95+L95+M95</f>
        <v>449100</v>
      </c>
      <c r="H95" s="5">
        <f>H96+H97</f>
        <v>0</v>
      </c>
      <c r="I95" s="5">
        <f t="shared" ref="I95:M95" si="103">I96+I97</f>
        <v>449100</v>
      </c>
      <c r="J95" s="5">
        <f t="shared" si="103"/>
        <v>0</v>
      </c>
      <c r="K95" s="5">
        <f t="shared" si="103"/>
        <v>0</v>
      </c>
      <c r="L95" s="5">
        <f t="shared" si="103"/>
        <v>0</v>
      </c>
      <c r="M95" s="5">
        <f t="shared" si="103"/>
        <v>0</v>
      </c>
      <c r="N95" s="81" t="s">
        <v>148</v>
      </c>
      <c r="O95" s="2" t="s">
        <v>59</v>
      </c>
      <c r="P95" s="40"/>
      <c r="Q95" s="40">
        <v>100</v>
      </c>
      <c r="R95" s="2"/>
      <c r="S95" s="2"/>
      <c r="T95" s="2"/>
      <c r="U95" s="2"/>
      <c r="V95" s="1"/>
    </row>
    <row r="96" spans="1:23" ht="77.25" customHeight="1">
      <c r="A96" s="77"/>
      <c r="B96" s="106"/>
      <c r="C96" s="109"/>
      <c r="D96" s="176"/>
      <c r="E96" s="112"/>
      <c r="F96" s="21" t="s">
        <v>16</v>
      </c>
      <c r="G96" s="5">
        <f>H96+I96+J96+K96+L96+M96</f>
        <v>449100</v>
      </c>
      <c r="H96" s="5"/>
      <c r="I96" s="11">
        <v>449100</v>
      </c>
      <c r="J96" s="11"/>
      <c r="K96" s="11"/>
      <c r="L96" s="11"/>
      <c r="M96" s="44"/>
      <c r="N96" s="80"/>
      <c r="O96" s="2"/>
      <c r="P96" s="40"/>
      <c r="Q96" s="40"/>
      <c r="R96" s="2"/>
      <c r="S96" s="2"/>
      <c r="T96" s="2"/>
      <c r="U96" s="2"/>
      <c r="V96" s="1"/>
    </row>
    <row r="97" spans="1:23" ht="36" customHeight="1">
      <c r="A97" s="77"/>
      <c r="B97" s="107"/>
      <c r="C97" s="110"/>
      <c r="D97" s="177"/>
      <c r="E97" s="113"/>
      <c r="F97" s="21" t="s">
        <v>17</v>
      </c>
      <c r="G97" s="5">
        <f>H97+I97+J97+K97+L97+M97</f>
        <v>0</v>
      </c>
      <c r="H97" s="5"/>
      <c r="I97" s="11"/>
      <c r="J97" s="11"/>
      <c r="K97" s="11"/>
      <c r="L97" s="11"/>
      <c r="M97" s="44"/>
      <c r="N97" s="80"/>
      <c r="O97" s="2"/>
      <c r="P97" s="40"/>
      <c r="Q97" s="40"/>
      <c r="R97" s="2"/>
      <c r="S97" s="2"/>
      <c r="T97" s="2"/>
      <c r="U97" s="2"/>
      <c r="V97" s="1"/>
    </row>
    <row r="98" spans="1:23" ht="69" customHeight="1">
      <c r="A98" s="73"/>
      <c r="B98" s="105" t="s">
        <v>137</v>
      </c>
      <c r="C98" s="108">
        <v>2019</v>
      </c>
      <c r="D98" s="175">
        <v>2024</v>
      </c>
      <c r="E98" s="111" t="s">
        <v>14</v>
      </c>
      <c r="F98" s="22" t="s">
        <v>15</v>
      </c>
      <c r="G98" s="5">
        <f>H98+I98+J98+K98+L98+M98</f>
        <v>1749940</v>
      </c>
      <c r="H98" s="5">
        <f t="shared" ref="H98:M98" si="104">H99+H100</f>
        <v>0</v>
      </c>
      <c r="I98" s="5">
        <f t="shared" si="104"/>
        <v>1049940</v>
      </c>
      <c r="J98" s="5">
        <f t="shared" si="104"/>
        <v>300000</v>
      </c>
      <c r="K98" s="5">
        <f t="shared" si="104"/>
        <v>400000</v>
      </c>
      <c r="L98" s="5">
        <f t="shared" si="104"/>
        <v>0</v>
      </c>
      <c r="M98" s="5">
        <f t="shared" si="104"/>
        <v>0</v>
      </c>
      <c r="N98" s="81" t="s">
        <v>151</v>
      </c>
      <c r="O98" s="97" t="s">
        <v>152</v>
      </c>
      <c r="P98" s="89"/>
      <c r="Q98" s="89"/>
      <c r="R98" s="104">
        <v>1694</v>
      </c>
      <c r="S98" s="88"/>
      <c r="T98" s="88"/>
      <c r="U98" s="88"/>
      <c r="V98" s="90"/>
    </row>
    <row r="99" spans="1:23" ht="38.25" customHeight="1">
      <c r="A99" s="73"/>
      <c r="B99" s="106"/>
      <c r="C99" s="109"/>
      <c r="D99" s="176"/>
      <c r="E99" s="112"/>
      <c r="F99" s="21" t="s">
        <v>16</v>
      </c>
      <c r="G99" s="5">
        <f t="shared" ref="G99:G100" si="105">H99+I99+J99+K99+L99+M99</f>
        <v>944384.59</v>
      </c>
      <c r="H99" s="5"/>
      <c r="I99" s="11">
        <v>244384.59</v>
      </c>
      <c r="J99" s="11">
        <v>300000</v>
      </c>
      <c r="K99" s="11">
        <v>400000</v>
      </c>
      <c r="L99" s="11">
        <v>0</v>
      </c>
      <c r="M99" s="11">
        <v>0</v>
      </c>
      <c r="N99" s="103" t="s">
        <v>164</v>
      </c>
      <c r="O99" s="2" t="s">
        <v>59</v>
      </c>
      <c r="P99" s="40"/>
      <c r="Q99" s="40"/>
      <c r="R99" s="2">
        <v>100</v>
      </c>
      <c r="S99" s="2"/>
      <c r="T99" s="2"/>
      <c r="U99" s="2"/>
      <c r="V99" s="1"/>
    </row>
    <row r="100" spans="1:23" ht="39" customHeight="1">
      <c r="A100" s="73"/>
      <c r="B100" s="107"/>
      <c r="C100" s="110"/>
      <c r="D100" s="177"/>
      <c r="E100" s="113"/>
      <c r="F100" s="21" t="s">
        <v>17</v>
      </c>
      <c r="G100" s="5">
        <f t="shared" si="105"/>
        <v>805555.41</v>
      </c>
      <c r="H100" s="5"/>
      <c r="I100" s="11">
        <v>805555.41</v>
      </c>
      <c r="J100" s="11"/>
      <c r="K100" s="11"/>
      <c r="L100" s="11"/>
      <c r="M100" s="44"/>
      <c r="N100" s="80"/>
      <c r="O100" s="2"/>
      <c r="P100" s="40"/>
      <c r="Q100" s="40"/>
      <c r="R100" s="2"/>
      <c r="S100" s="2"/>
      <c r="T100" s="2"/>
      <c r="U100" s="2"/>
      <c r="V100" s="1"/>
    </row>
    <row r="101" spans="1:23" ht="126.75" customHeight="1">
      <c r="A101" s="143"/>
      <c r="B101" s="105" t="s">
        <v>150</v>
      </c>
      <c r="C101" s="108">
        <v>2019</v>
      </c>
      <c r="D101" s="59"/>
      <c r="E101" s="111" t="s">
        <v>14</v>
      </c>
      <c r="F101" s="21" t="s">
        <v>15</v>
      </c>
      <c r="G101" s="5">
        <f>H101+I101+J101+K101+L101+M101</f>
        <v>338359.54000000004</v>
      </c>
      <c r="H101" s="11">
        <f t="shared" ref="H101" si="106">H102+H103</f>
        <v>203359.54</v>
      </c>
      <c r="I101" s="11">
        <f t="shared" ref="I101:J101" si="107">I102+I103</f>
        <v>135000</v>
      </c>
      <c r="J101" s="11">
        <f t="shared" si="107"/>
        <v>0</v>
      </c>
      <c r="K101" s="11">
        <f>K102+K103</f>
        <v>0</v>
      </c>
      <c r="L101" s="11"/>
      <c r="M101" s="44"/>
      <c r="N101" s="81" t="s">
        <v>83</v>
      </c>
      <c r="O101" s="2" t="s">
        <v>59</v>
      </c>
      <c r="P101" s="40"/>
      <c r="Q101" s="40">
        <v>30</v>
      </c>
      <c r="R101" s="2"/>
      <c r="S101" s="2"/>
      <c r="T101" s="2"/>
      <c r="U101" s="2"/>
      <c r="V101" s="1"/>
    </row>
    <row r="102" spans="1:23" ht="74.25" customHeight="1">
      <c r="A102" s="144"/>
      <c r="B102" s="106"/>
      <c r="C102" s="109"/>
      <c r="D102" s="60"/>
      <c r="E102" s="112"/>
      <c r="F102" s="21" t="s">
        <v>16</v>
      </c>
      <c r="G102" s="5">
        <f>H102+I102+J102+K102+L102+M102</f>
        <v>338359.54000000004</v>
      </c>
      <c r="H102" s="5">
        <v>203359.54</v>
      </c>
      <c r="I102" s="11">
        <v>135000</v>
      </c>
      <c r="J102" s="11"/>
      <c r="K102" s="11"/>
      <c r="L102" s="11"/>
      <c r="M102" s="44"/>
      <c r="O102" s="2"/>
      <c r="P102" s="40"/>
      <c r="Q102" s="40"/>
      <c r="R102" s="2"/>
      <c r="S102" s="2"/>
      <c r="T102" s="2"/>
      <c r="U102" s="2"/>
      <c r="V102" s="1"/>
    </row>
    <row r="103" spans="1:23" ht="37.5" customHeight="1">
      <c r="A103" s="145"/>
      <c r="B103" s="107"/>
      <c r="C103" s="110"/>
      <c r="D103" s="60">
        <v>2024</v>
      </c>
      <c r="E103" s="113"/>
      <c r="F103" s="21" t="s">
        <v>17</v>
      </c>
      <c r="G103" s="5">
        <f>H103+I103+J103+K103+L103+M103</f>
        <v>0</v>
      </c>
      <c r="H103" s="5"/>
      <c r="I103" s="11"/>
      <c r="J103" s="11"/>
      <c r="K103" s="11"/>
      <c r="L103" s="11"/>
      <c r="M103" s="44"/>
      <c r="N103" s="80"/>
      <c r="O103" s="2"/>
      <c r="P103" s="40"/>
      <c r="Q103" s="40"/>
      <c r="R103" s="2"/>
      <c r="S103" s="2"/>
      <c r="T103" s="2"/>
      <c r="U103" s="2"/>
      <c r="V103" s="1"/>
    </row>
    <row r="104" spans="1:23" ht="27.75" customHeight="1">
      <c r="A104" s="108"/>
      <c r="B104" s="163" t="s">
        <v>138</v>
      </c>
      <c r="C104" s="108">
        <v>2019</v>
      </c>
      <c r="D104" s="59"/>
      <c r="E104" s="111" t="s">
        <v>14</v>
      </c>
      <c r="F104" s="22" t="s">
        <v>15</v>
      </c>
      <c r="G104" s="5">
        <f>G107</f>
        <v>14273785.719999999</v>
      </c>
      <c r="H104" s="5">
        <f t="shared" ref="H104" si="108">H107</f>
        <v>2151608.9700000002</v>
      </c>
      <c r="I104" s="11">
        <f t="shared" ref="I104:J104" si="109">I107</f>
        <v>2486807.0700000003</v>
      </c>
      <c r="J104" s="11">
        <f t="shared" si="109"/>
        <v>2259908</v>
      </c>
      <c r="K104" s="11">
        <f>K107</f>
        <v>2527634.7800000003</v>
      </c>
      <c r="L104" s="11">
        <f t="shared" ref="L104:M104" si="110">L107</f>
        <v>2423913.4499999997</v>
      </c>
      <c r="M104" s="11">
        <f t="shared" si="110"/>
        <v>2423913.4499999997</v>
      </c>
      <c r="N104" s="80"/>
      <c r="O104" s="2"/>
      <c r="P104" s="40"/>
      <c r="Q104" s="40"/>
      <c r="R104" s="2"/>
      <c r="S104" s="2"/>
      <c r="T104" s="2"/>
      <c r="U104" s="2"/>
      <c r="V104" s="1"/>
      <c r="W104" s="6"/>
    </row>
    <row r="105" spans="1:23" ht="78.75" customHeight="1">
      <c r="A105" s="109"/>
      <c r="B105" s="164"/>
      <c r="C105" s="109"/>
      <c r="D105" s="60"/>
      <c r="E105" s="112"/>
      <c r="F105" s="21" t="s">
        <v>16</v>
      </c>
      <c r="G105" s="5">
        <f>G108</f>
        <v>14273785.719999999</v>
      </c>
      <c r="H105" s="5">
        <f t="shared" ref="H105" si="111">H108</f>
        <v>2151608.9700000002</v>
      </c>
      <c r="I105" s="11">
        <f t="shared" ref="I105:J105" si="112">I108</f>
        <v>2486807.0700000003</v>
      </c>
      <c r="J105" s="11">
        <f t="shared" si="112"/>
        <v>2259908</v>
      </c>
      <c r="K105" s="11">
        <f>K108</f>
        <v>2527634.7800000003</v>
      </c>
      <c r="L105" s="11">
        <f t="shared" ref="L105:M105" si="113">L108</f>
        <v>2423913.4499999997</v>
      </c>
      <c r="M105" s="11">
        <f t="shared" si="113"/>
        <v>2423913.4499999997</v>
      </c>
      <c r="N105" s="80"/>
      <c r="O105" s="2"/>
      <c r="P105" s="40"/>
      <c r="Q105" s="40"/>
      <c r="R105" s="2"/>
      <c r="S105" s="2"/>
      <c r="T105" s="2"/>
      <c r="U105" s="2"/>
      <c r="V105" s="1"/>
    </row>
    <row r="106" spans="1:23" ht="40.5" customHeight="1">
      <c r="A106" s="110"/>
      <c r="B106" s="165"/>
      <c r="C106" s="110"/>
      <c r="D106" s="60">
        <v>2024</v>
      </c>
      <c r="E106" s="113"/>
      <c r="F106" s="21" t="s">
        <v>17</v>
      </c>
      <c r="G106" s="5">
        <f>G109</f>
        <v>0</v>
      </c>
      <c r="H106" s="5">
        <f t="shared" ref="H106" si="114">H109</f>
        <v>0</v>
      </c>
      <c r="I106" s="11">
        <f t="shared" ref="I106:J106" si="115">I109</f>
        <v>0</v>
      </c>
      <c r="J106" s="11">
        <f t="shared" si="115"/>
        <v>0</v>
      </c>
      <c r="K106" s="11">
        <f>K109</f>
        <v>0</v>
      </c>
      <c r="L106" s="11"/>
      <c r="M106" s="44"/>
      <c r="N106" s="80"/>
      <c r="O106" s="2"/>
      <c r="P106" s="40"/>
      <c r="Q106" s="40"/>
      <c r="R106" s="2"/>
      <c r="S106" s="2"/>
      <c r="T106" s="2"/>
      <c r="U106" s="2"/>
      <c r="V106" s="1"/>
    </row>
    <row r="107" spans="1:23" ht="38.25" customHeight="1">
      <c r="A107" s="108"/>
      <c r="B107" s="105" t="s">
        <v>54</v>
      </c>
      <c r="C107" s="108">
        <v>2019</v>
      </c>
      <c r="D107" s="59"/>
      <c r="E107" s="111" t="s">
        <v>14</v>
      </c>
      <c r="F107" s="22" t="s">
        <v>15</v>
      </c>
      <c r="G107" s="5">
        <f t="shared" ref="G107:G127" si="116">H107+I107+J107+K107+L107+M107</f>
        <v>14273785.719999999</v>
      </c>
      <c r="H107" s="11">
        <f>H110+H113+H116+H119+H122</f>
        <v>2151608.9700000002</v>
      </c>
      <c r="I107" s="11">
        <f>I110+I113+I116+I119+I122+I140</f>
        <v>2486807.0700000003</v>
      </c>
      <c r="J107" s="11">
        <f t="shared" ref="J107:L107" si="117">J110+J113+J116+J119+J122</f>
        <v>2259908</v>
      </c>
      <c r="K107" s="11">
        <f t="shared" si="117"/>
        <v>2527634.7800000003</v>
      </c>
      <c r="L107" s="11">
        <f t="shared" si="117"/>
        <v>2423913.4499999997</v>
      </c>
      <c r="M107" s="11">
        <f>M110+M113+M116+M119+M122</f>
        <v>2423913.4499999997</v>
      </c>
      <c r="N107" s="80"/>
      <c r="O107" s="2"/>
      <c r="P107" s="40"/>
      <c r="Q107" s="40"/>
      <c r="R107" s="2"/>
      <c r="S107" s="2"/>
      <c r="T107" s="2"/>
      <c r="U107" s="2"/>
      <c r="V107" s="1"/>
    </row>
    <row r="108" spans="1:23" ht="96">
      <c r="A108" s="109"/>
      <c r="B108" s="106"/>
      <c r="C108" s="109"/>
      <c r="D108" s="60"/>
      <c r="E108" s="112"/>
      <c r="F108" s="21" t="s">
        <v>16</v>
      </c>
      <c r="G108" s="5">
        <f t="shared" si="116"/>
        <v>14273785.719999999</v>
      </c>
      <c r="H108" s="11">
        <f>H111+H114+H117+H120+H123</f>
        <v>2151608.9700000002</v>
      </c>
      <c r="I108" s="11">
        <f>I111+I114+I117+I120+I123+I138</f>
        <v>2486807.0700000003</v>
      </c>
      <c r="J108" s="11">
        <f t="shared" ref="J108:M108" si="118">J111+J114+J117+J120+J123</f>
        <v>2259908</v>
      </c>
      <c r="K108" s="11">
        <f t="shared" si="118"/>
        <v>2527634.7800000003</v>
      </c>
      <c r="L108" s="11">
        <f t="shared" si="118"/>
        <v>2423913.4499999997</v>
      </c>
      <c r="M108" s="11">
        <f t="shared" si="118"/>
        <v>2423913.4499999997</v>
      </c>
      <c r="N108" s="80"/>
      <c r="O108" s="2"/>
      <c r="P108" s="40"/>
      <c r="Q108" s="40"/>
      <c r="R108" s="2"/>
      <c r="S108" s="2"/>
      <c r="T108" s="2"/>
      <c r="U108" s="2"/>
      <c r="V108" s="1"/>
    </row>
    <row r="109" spans="1:23" ht="60">
      <c r="A109" s="110"/>
      <c r="B109" s="107"/>
      <c r="C109" s="110"/>
      <c r="D109" s="60">
        <v>2024</v>
      </c>
      <c r="E109" s="113"/>
      <c r="F109" s="21" t="s">
        <v>17</v>
      </c>
      <c r="G109" s="5">
        <f t="shared" si="116"/>
        <v>0</v>
      </c>
      <c r="H109" s="5">
        <f>H112+H115+H118+H121+H124</f>
        <v>0</v>
      </c>
      <c r="I109" s="11"/>
      <c r="J109" s="11"/>
      <c r="K109" s="11"/>
      <c r="L109" s="11"/>
      <c r="M109" s="44"/>
      <c r="N109" s="80"/>
      <c r="O109" s="2"/>
      <c r="P109" s="40"/>
      <c r="Q109" s="40"/>
      <c r="R109" s="2"/>
      <c r="S109" s="2"/>
      <c r="T109" s="2"/>
      <c r="U109" s="2"/>
      <c r="V109" s="1"/>
    </row>
    <row r="110" spans="1:23" ht="57.75" customHeight="1">
      <c r="A110" s="108"/>
      <c r="B110" s="105" t="s">
        <v>32</v>
      </c>
      <c r="C110" s="108">
        <v>2019</v>
      </c>
      <c r="D110" s="175">
        <v>2024</v>
      </c>
      <c r="E110" s="111" t="s">
        <v>14</v>
      </c>
      <c r="F110" s="21" t="s">
        <v>15</v>
      </c>
      <c r="G110" s="5">
        <f t="shared" si="116"/>
        <v>10847623.09</v>
      </c>
      <c r="H110" s="5">
        <f t="shared" ref="H110" si="119">H111+H112</f>
        <v>1355492.55</v>
      </c>
      <c r="I110" s="11">
        <f t="shared" ref="I110:J110" si="120">I111+I112</f>
        <v>1813896.46</v>
      </c>
      <c r="J110" s="11">
        <f t="shared" si="120"/>
        <v>1716908</v>
      </c>
      <c r="K110" s="11">
        <f>K111+K112</f>
        <v>1942220.78</v>
      </c>
      <c r="L110" s="11">
        <f t="shared" ref="L110:M110" si="121">L111+L112</f>
        <v>2009552.65</v>
      </c>
      <c r="M110" s="11">
        <f t="shared" si="121"/>
        <v>2009552.65</v>
      </c>
      <c r="N110" s="81" t="s">
        <v>70</v>
      </c>
      <c r="O110" s="2" t="s">
        <v>59</v>
      </c>
      <c r="P110" s="40"/>
      <c r="Q110" s="40">
        <v>95</v>
      </c>
      <c r="R110" s="20">
        <v>100</v>
      </c>
      <c r="S110" s="20">
        <v>100</v>
      </c>
      <c r="T110" s="20">
        <v>100</v>
      </c>
      <c r="U110" s="20">
        <v>100</v>
      </c>
      <c r="V110" s="20">
        <v>100</v>
      </c>
      <c r="W110" s="6"/>
    </row>
    <row r="111" spans="1:23" ht="96">
      <c r="A111" s="109"/>
      <c r="B111" s="106"/>
      <c r="C111" s="109"/>
      <c r="D111" s="176"/>
      <c r="E111" s="112"/>
      <c r="F111" s="21" t="s">
        <v>16</v>
      </c>
      <c r="G111" s="5">
        <f t="shared" si="116"/>
        <v>10847623.09</v>
      </c>
      <c r="H111" s="5">
        <v>1355492.55</v>
      </c>
      <c r="I111" s="5">
        <v>1813896.46</v>
      </c>
      <c r="J111" s="5">
        <v>1716908</v>
      </c>
      <c r="K111" s="11">
        <v>1942220.78</v>
      </c>
      <c r="L111" s="11">
        <v>2009552.65</v>
      </c>
      <c r="M111" s="11">
        <v>2009552.65</v>
      </c>
      <c r="N111" s="80"/>
      <c r="O111" s="2"/>
      <c r="P111" s="40"/>
      <c r="Q111" s="40"/>
      <c r="R111" s="2"/>
      <c r="S111" s="2"/>
      <c r="T111" s="2"/>
      <c r="U111" s="2"/>
      <c r="V111" s="1"/>
    </row>
    <row r="112" spans="1:23" ht="60">
      <c r="A112" s="110"/>
      <c r="B112" s="107"/>
      <c r="C112" s="110"/>
      <c r="D112" s="177"/>
      <c r="E112" s="113"/>
      <c r="F112" s="21" t="s">
        <v>17</v>
      </c>
      <c r="G112" s="5">
        <f t="shared" si="116"/>
        <v>0</v>
      </c>
      <c r="H112" s="5"/>
      <c r="I112" s="11"/>
      <c r="J112" s="11"/>
      <c r="K112" s="11"/>
      <c r="L112" s="11"/>
      <c r="M112" s="44"/>
      <c r="N112" s="80"/>
      <c r="O112" s="2"/>
      <c r="P112" s="40"/>
      <c r="Q112" s="40"/>
      <c r="R112" s="2"/>
      <c r="S112" s="2"/>
      <c r="T112" s="2"/>
      <c r="U112" s="2"/>
      <c r="V112" s="1"/>
    </row>
    <row r="113" spans="1:23" ht="38.25" customHeight="1">
      <c r="A113" s="108"/>
      <c r="B113" s="105" t="s">
        <v>33</v>
      </c>
      <c r="C113" s="108">
        <v>2019</v>
      </c>
      <c r="D113" s="175">
        <v>2024</v>
      </c>
      <c r="E113" s="111" t="s">
        <v>14</v>
      </c>
      <c r="F113" s="21" t="s">
        <v>15</v>
      </c>
      <c r="G113" s="5">
        <f t="shared" si="116"/>
        <v>417632</v>
      </c>
      <c r="H113" s="5">
        <f t="shared" ref="H113:J113" si="122">H114+H115</f>
        <v>63860</v>
      </c>
      <c r="I113" s="5">
        <f t="shared" si="122"/>
        <v>66772</v>
      </c>
      <c r="J113" s="5">
        <f t="shared" si="122"/>
        <v>70000</v>
      </c>
      <c r="K113" s="5">
        <f>K114+K115</f>
        <v>70000</v>
      </c>
      <c r="L113" s="5">
        <f t="shared" ref="L113:M113" si="123">L114+L115</f>
        <v>73500</v>
      </c>
      <c r="M113" s="5">
        <f t="shared" si="123"/>
        <v>73500</v>
      </c>
      <c r="N113" s="81" t="s">
        <v>71</v>
      </c>
      <c r="O113" s="40" t="s">
        <v>62</v>
      </c>
      <c r="P113" s="40"/>
      <c r="Q113" s="40">
        <v>3000</v>
      </c>
      <c r="R113" s="40">
        <v>2912</v>
      </c>
      <c r="S113" s="40">
        <v>3000</v>
      </c>
      <c r="T113" s="40">
        <v>3000</v>
      </c>
      <c r="U113" s="40">
        <v>3000</v>
      </c>
      <c r="V113" s="40">
        <v>3000</v>
      </c>
      <c r="W113" s="6"/>
    </row>
    <row r="114" spans="1:23" ht="96">
      <c r="A114" s="109"/>
      <c r="B114" s="106"/>
      <c r="C114" s="109"/>
      <c r="D114" s="176"/>
      <c r="E114" s="112"/>
      <c r="F114" s="21" t="s">
        <v>16</v>
      </c>
      <c r="G114" s="5">
        <f t="shared" si="116"/>
        <v>417632</v>
      </c>
      <c r="H114" s="5">
        <v>63860</v>
      </c>
      <c r="I114" s="11">
        <v>66772</v>
      </c>
      <c r="J114" s="11">
        <v>70000</v>
      </c>
      <c r="K114" s="11">
        <v>70000</v>
      </c>
      <c r="L114" s="11">
        <v>73500</v>
      </c>
      <c r="M114" s="11">
        <v>73500</v>
      </c>
      <c r="N114" s="80"/>
      <c r="O114" s="2"/>
      <c r="P114" s="40"/>
      <c r="Q114" s="40"/>
      <c r="R114" s="2"/>
      <c r="S114" s="2"/>
      <c r="T114" s="2"/>
      <c r="U114" s="2"/>
      <c r="V114" s="1"/>
    </row>
    <row r="115" spans="1:23" ht="60">
      <c r="A115" s="110"/>
      <c r="B115" s="107"/>
      <c r="C115" s="110"/>
      <c r="D115" s="177"/>
      <c r="E115" s="113"/>
      <c r="F115" s="21" t="s">
        <v>17</v>
      </c>
      <c r="G115" s="5">
        <f t="shared" si="116"/>
        <v>0</v>
      </c>
      <c r="H115" s="5"/>
      <c r="I115" s="11"/>
      <c r="J115" s="11"/>
      <c r="K115" s="11"/>
      <c r="L115" s="11"/>
      <c r="M115" s="44"/>
      <c r="N115" s="80"/>
      <c r="O115" s="2"/>
      <c r="P115" s="40"/>
      <c r="Q115" s="40"/>
      <c r="R115" s="2"/>
      <c r="S115" s="2"/>
      <c r="T115" s="2"/>
      <c r="U115" s="2"/>
      <c r="V115" s="1"/>
    </row>
    <row r="116" spans="1:23" ht="57.75" customHeight="1">
      <c r="A116" s="108"/>
      <c r="B116" s="105" t="s">
        <v>34</v>
      </c>
      <c r="C116" s="108">
        <v>2019</v>
      </c>
      <c r="D116" s="175">
        <v>2024</v>
      </c>
      <c r="E116" s="111" t="s">
        <v>14</v>
      </c>
      <c r="F116" s="21" t="s">
        <v>15</v>
      </c>
      <c r="G116" s="5">
        <f t="shared" si="116"/>
        <v>117316.40000000001</v>
      </c>
      <c r="H116" s="5">
        <f t="shared" ref="H116" si="124">H117+H118</f>
        <v>0</v>
      </c>
      <c r="I116" s="11">
        <f t="shared" ref="I116:J116" si="125">I117+I118</f>
        <v>20642.8</v>
      </c>
      <c r="J116" s="11">
        <f t="shared" si="125"/>
        <v>23000</v>
      </c>
      <c r="K116" s="11">
        <f>K117+K118</f>
        <v>23920</v>
      </c>
      <c r="L116" s="11">
        <f t="shared" ref="L116:M116" si="126">L117+L118</f>
        <v>24876.799999999999</v>
      </c>
      <c r="M116" s="11">
        <f t="shared" si="126"/>
        <v>24876.799999999999</v>
      </c>
      <c r="N116" s="81" t="s">
        <v>72</v>
      </c>
      <c r="O116" s="40" t="s">
        <v>59</v>
      </c>
      <c r="P116" s="40"/>
      <c r="Q116" s="40"/>
      <c r="R116" s="40">
        <v>100</v>
      </c>
      <c r="S116" s="40">
        <v>100</v>
      </c>
      <c r="T116" s="40">
        <v>100</v>
      </c>
      <c r="U116" s="40">
        <v>100</v>
      </c>
      <c r="V116" s="40">
        <v>100</v>
      </c>
      <c r="W116" s="6"/>
    </row>
    <row r="117" spans="1:23" ht="63" customHeight="1">
      <c r="A117" s="109"/>
      <c r="B117" s="106"/>
      <c r="C117" s="109"/>
      <c r="D117" s="176"/>
      <c r="E117" s="112"/>
      <c r="F117" s="21" t="s">
        <v>16</v>
      </c>
      <c r="G117" s="5">
        <f t="shared" si="116"/>
        <v>117316.40000000001</v>
      </c>
      <c r="H117" s="5">
        <v>0</v>
      </c>
      <c r="I117" s="11">
        <v>20642.8</v>
      </c>
      <c r="J117" s="11">
        <v>23000</v>
      </c>
      <c r="K117" s="11">
        <v>23920</v>
      </c>
      <c r="L117" s="11">
        <v>24876.799999999999</v>
      </c>
      <c r="M117" s="11">
        <v>24876.799999999999</v>
      </c>
      <c r="N117" s="80"/>
      <c r="O117" s="2"/>
      <c r="P117" s="40"/>
      <c r="Q117" s="40"/>
      <c r="R117" s="2"/>
      <c r="S117" s="2"/>
      <c r="T117" s="2"/>
      <c r="U117" s="2"/>
      <c r="V117" s="1"/>
    </row>
    <row r="118" spans="1:23" ht="39" customHeight="1">
      <c r="A118" s="110"/>
      <c r="B118" s="107"/>
      <c r="C118" s="110"/>
      <c r="D118" s="177"/>
      <c r="E118" s="113"/>
      <c r="F118" s="21" t="s">
        <v>17</v>
      </c>
      <c r="G118" s="5">
        <f t="shared" si="116"/>
        <v>0</v>
      </c>
      <c r="H118" s="5"/>
      <c r="I118" s="11"/>
      <c r="J118" s="11"/>
      <c r="K118" s="11"/>
      <c r="L118" s="11"/>
      <c r="M118" s="44"/>
      <c r="N118" s="80"/>
      <c r="O118" s="2"/>
      <c r="P118" s="40"/>
      <c r="Q118" s="40"/>
      <c r="R118" s="2"/>
      <c r="S118" s="2"/>
      <c r="T118" s="2"/>
      <c r="U118" s="2"/>
      <c r="V118" s="1"/>
    </row>
    <row r="119" spans="1:23" ht="75" customHeight="1">
      <c r="A119" s="108"/>
      <c r="B119" s="105" t="s">
        <v>35</v>
      </c>
      <c r="C119" s="108">
        <v>2019</v>
      </c>
      <c r="D119" s="175">
        <v>2024</v>
      </c>
      <c r="E119" s="111" t="s">
        <v>14</v>
      </c>
      <c r="F119" s="21" t="s">
        <v>15</v>
      </c>
      <c r="G119" s="5">
        <f t="shared" si="116"/>
        <v>0</v>
      </c>
      <c r="H119" s="11">
        <f t="shared" ref="H119:J119" si="127">H120+H121</f>
        <v>0</v>
      </c>
      <c r="I119" s="11">
        <f t="shared" si="127"/>
        <v>0</v>
      </c>
      <c r="J119" s="11">
        <f t="shared" si="127"/>
        <v>0</v>
      </c>
      <c r="K119" s="11">
        <f>K120+K121</f>
        <v>0</v>
      </c>
      <c r="L119" s="11">
        <f t="shared" ref="L119:M119" si="128">L120+L121</f>
        <v>0</v>
      </c>
      <c r="M119" s="11">
        <f t="shared" si="128"/>
        <v>0</v>
      </c>
      <c r="N119" s="81" t="s">
        <v>73</v>
      </c>
      <c r="O119" s="40" t="s">
        <v>59</v>
      </c>
      <c r="P119" s="40"/>
      <c r="Q119" s="40"/>
      <c r="R119" s="40"/>
      <c r="S119" s="40"/>
      <c r="T119" s="40"/>
      <c r="U119" s="40"/>
      <c r="V119" s="1"/>
      <c r="W119" s="6"/>
    </row>
    <row r="120" spans="1:23" ht="63.75" customHeight="1">
      <c r="A120" s="109"/>
      <c r="B120" s="106"/>
      <c r="C120" s="109"/>
      <c r="D120" s="176"/>
      <c r="E120" s="112"/>
      <c r="F120" s="21" t="s">
        <v>16</v>
      </c>
      <c r="G120" s="5">
        <f t="shared" si="116"/>
        <v>0</v>
      </c>
      <c r="H120" s="5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80"/>
      <c r="O120" s="2"/>
      <c r="P120" s="40"/>
      <c r="Q120" s="40"/>
      <c r="R120" s="2"/>
      <c r="S120" s="2"/>
      <c r="T120" s="2"/>
      <c r="U120" s="2"/>
      <c r="V120" s="1"/>
    </row>
    <row r="121" spans="1:23" ht="42.75" customHeight="1">
      <c r="A121" s="110"/>
      <c r="B121" s="107"/>
      <c r="C121" s="110"/>
      <c r="D121" s="177"/>
      <c r="E121" s="113"/>
      <c r="F121" s="21" t="s">
        <v>17</v>
      </c>
      <c r="G121" s="5">
        <f t="shared" si="116"/>
        <v>0</v>
      </c>
      <c r="H121" s="5"/>
      <c r="I121" s="11"/>
      <c r="J121" s="11"/>
      <c r="K121" s="11"/>
      <c r="L121" s="11"/>
      <c r="M121" s="44"/>
      <c r="N121" s="80"/>
      <c r="O121" s="2"/>
      <c r="P121" s="40"/>
      <c r="Q121" s="40"/>
      <c r="R121" s="2"/>
      <c r="S121" s="2"/>
      <c r="T121" s="2"/>
      <c r="U121" s="2"/>
      <c r="V121" s="1"/>
    </row>
    <row r="122" spans="1:23" ht="48" customHeight="1">
      <c r="A122" s="23"/>
      <c r="B122" s="207" t="s">
        <v>41</v>
      </c>
      <c r="C122" s="108">
        <v>2019</v>
      </c>
      <c r="D122" s="175">
        <v>2024</v>
      </c>
      <c r="E122" s="111" t="s">
        <v>14</v>
      </c>
      <c r="F122" s="21" t="s">
        <v>15</v>
      </c>
      <c r="G122" s="5">
        <f t="shared" si="116"/>
        <v>2884914.23</v>
      </c>
      <c r="H122" s="11">
        <f>H123</f>
        <v>732256.42</v>
      </c>
      <c r="I122" s="11">
        <f t="shared" ref="I122:J122" si="129">I123</f>
        <v>579195.81000000006</v>
      </c>
      <c r="J122" s="11">
        <f t="shared" si="129"/>
        <v>450000</v>
      </c>
      <c r="K122" s="11">
        <f>K123</f>
        <v>491494</v>
      </c>
      <c r="L122" s="11">
        <f t="shared" ref="L122:M122" si="130">L123</f>
        <v>315984</v>
      </c>
      <c r="M122" s="11">
        <f t="shared" si="130"/>
        <v>315984</v>
      </c>
      <c r="N122" s="81" t="s">
        <v>74</v>
      </c>
      <c r="O122" s="40" t="s">
        <v>59</v>
      </c>
      <c r="P122" s="40"/>
      <c r="Q122" s="40">
        <v>100</v>
      </c>
      <c r="R122" s="40">
        <v>100</v>
      </c>
      <c r="S122" s="40">
        <v>100</v>
      </c>
      <c r="T122" s="40">
        <v>100</v>
      </c>
      <c r="U122" s="40"/>
      <c r="V122" s="1"/>
    </row>
    <row r="123" spans="1:23" ht="63" customHeight="1">
      <c r="A123" s="23"/>
      <c r="B123" s="208"/>
      <c r="C123" s="109"/>
      <c r="D123" s="176"/>
      <c r="E123" s="112"/>
      <c r="F123" s="21" t="s">
        <v>16</v>
      </c>
      <c r="G123" s="5">
        <f t="shared" si="116"/>
        <v>2884914.23</v>
      </c>
      <c r="H123" s="5">
        <v>732256.42</v>
      </c>
      <c r="I123" s="5">
        <v>579195.81000000006</v>
      </c>
      <c r="J123" s="5">
        <v>450000</v>
      </c>
      <c r="K123" s="11">
        <v>491494</v>
      </c>
      <c r="L123" s="5">
        <v>315984</v>
      </c>
      <c r="M123" s="5">
        <v>315984</v>
      </c>
      <c r="N123" s="80"/>
      <c r="O123" s="2"/>
      <c r="P123" s="40"/>
      <c r="Q123" s="40"/>
      <c r="R123" s="2"/>
      <c r="S123" s="2"/>
      <c r="T123" s="2"/>
      <c r="U123" s="2"/>
      <c r="V123" s="1"/>
    </row>
    <row r="124" spans="1:23" ht="37.5" customHeight="1">
      <c r="A124" s="23"/>
      <c r="B124" s="209"/>
      <c r="C124" s="110"/>
      <c r="D124" s="177"/>
      <c r="E124" s="113"/>
      <c r="F124" s="21" t="s">
        <v>17</v>
      </c>
      <c r="G124" s="5">
        <f t="shared" si="116"/>
        <v>0</v>
      </c>
      <c r="H124" s="5"/>
      <c r="I124" s="11"/>
      <c r="J124" s="11"/>
      <c r="K124" s="11"/>
      <c r="L124" s="11"/>
      <c r="M124" s="44"/>
      <c r="N124" s="80"/>
      <c r="O124" s="2"/>
      <c r="P124" s="40"/>
      <c r="Q124" s="40"/>
      <c r="R124" s="2"/>
      <c r="S124" s="2"/>
      <c r="T124" s="2"/>
      <c r="U124" s="2"/>
      <c r="V124" s="1"/>
    </row>
    <row r="125" spans="1:23" s="13" customFormat="1" ht="27" customHeight="1">
      <c r="A125" s="61"/>
      <c r="B125" s="213" t="s">
        <v>139</v>
      </c>
      <c r="C125" s="143">
        <v>2019</v>
      </c>
      <c r="D125" s="175">
        <v>2024</v>
      </c>
      <c r="E125" s="172" t="s">
        <v>14</v>
      </c>
      <c r="F125" s="22" t="s">
        <v>15</v>
      </c>
      <c r="G125" s="11">
        <f t="shared" si="116"/>
        <v>2829313.89</v>
      </c>
      <c r="H125" s="11">
        <f>H126+H127</f>
        <v>1113340.28</v>
      </c>
      <c r="I125" s="11">
        <f t="shared" ref="I125:J125" si="131">I126+I127</f>
        <v>1008973.61</v>
      </c>
      <c r="J125" s="11">
        <f t="shared" si="131"/>
        <v>707000</v>
      </c>
      <c r="K125" s="11">
        <f>K126+K127</f>
        <v>0</v>
      </c>
      <c r="L125" s="11">
        <f t="shared" ref="L125:M125" si="132">L126+L127</f>
        <v>0</v>
      </c>
      <c r="M125" s="11">
        <f t="shared" si="132"/>
        <v>0</v>
      </c>
      <c r="N125" s="83"/>
      <c r="O125" s="10"/>
      <c r="P125" s="42"/>
      <c r="Q125" s="42"/>
      <c r="R125" s="10"/>
      <c r="S125" s="10"/>
      <c r="T125" s="10"/>
      <c r="U125" s="10"/>
      <c r="V125" s="44"/>
    </row>
    <row r="126" spans="1:23" s="13" customFormat="1" ht="75" customHeight="1">
      <c r="A126" s="61"/>
      <c r="B126" s="214"/>
      <c r="C126" s="144"/>
      <c r="D126" s="176"/>
      <c r="E126" s="173"/>
      <c r="F126" s="22" t="s">
        <v>16</v>
      </c>
      <c r="G126" s="11">
        <f t="shared" si="116"/>
        <v>1439433.8900000001</v>
      </c>
      <c r="H126" s="11">
        <f>H129</f>
        <v>113340.28</v>
      </c>
      <c r="I126" s="11">
        <f t="shared" ref="I126:J126" si="133">I129</f>
        <v>619093.61</v>
      </c>
      <c r="J126" s="11">
        <f t="shared" si="133"/>
        <v>707000</v>
      </c>
      <c r="K126" s="11">
        <f>K129</f>
        <v>0</v>
      </c>
      <c r="L126" s="11">
        <f t="shared" ref="L126:M126" si="134">L129</f>
        <v>0</v>
      </c>
      <c r="M126" s="11">
        <f t="shared" si="134"/>
        <v>0</v>
      </c>
      <c r="N126" s="44"/>
      <c r="O126" s="44"/>
      <c r="P126" s="44"/>
      <c r="Q126" s="44"/>
      <c r="R126" s="44"/>
      <c r="S126" s="10"/>
      <c r="T126" s="10"/>
      <c r="U126" s="10"/>
      <c r="V126" s="44"/>
    </row>
    <row r="127" spans="1:23" s="13" customFormat="1" ht="36.75" customHeight="1">
      <c r="A127" s="61"/>
      <c r="B127" s="215"/>
      <c r="C127" s="145"/>
      <c r="D127" s="177"/>
      <c r="E127" s="174"/>
      <c r="F127" s="22" t="s">
        <v>17</v>
      </c>
      <c r="G127" s="11">
        <f t="shared" si="116"/>
        <v>1389880</v>
      </c>
      <c r="H127" s="11">
        <f>H130</f>
        <v>1000000</v>
      </c>
      <c r="I127" s="11">
        <f t="shared" ref="I127:J127" si="135">I130</f>
        <v>389880</v>
      </c>
      <c r="J127" s="11">
        <f t="shared" si="135"/>
        <v>0</v>
      </c>
      <c r="K127" s="11">
        <f>K130</f>
        <v>0</v>
      </c>
      <c r="L127" s="11"/>
      <c r="M127" s="44"/>
      <c r="N127" s="82"/>
      <c r="O127" s="10"/>
      <c r="P127" s="42"/>
      <c r="Q127" s="42"/>
      <c r="R127" s="10"/>
      <c r="S127" s="10"/>
      <c r="T127" s="10"/>
      <c r="U127" s="10"/>
      <c r="V127" s="44"/>
    </row>
    <row r="128" spans="1:23" s="13" customFormat="1" ht="93" customHeight="1">
      <c r="A128" s="65"/>
      <c r="B128" s="146" t="s">
        <v>140</v>
      </c>
      <c r="C128" s="143">
        <v>2019</v>
      </c>
      <c r="D128" s="175">
        <v>2024</v>
      </c>
      <c r="E128" s="172" t="s">
        <v>14</v>
      </c>
      <c r="F128" s="22" t="s">
        <v>15</v>
      </c>
      <c r="G128" s="11">
        <f>H128+I128+J128</f>
        <v>2829313.89</v>
      </c>
      <c r="H128" s="11">
        <f>H129+H130</f>
        <v>1113340.28</v>
      </c>
      <c r="I128" s="11">
        <f t="shared" ref="I128:J128" si="136">I129+I130</f>
        <v>1008973.61</v>
      </c>
      <c r="J128" s="11">
        <f t="shared" si="136"/>
        <v>707000</v>
      </c>
      <c r="K128" s="11">
        <f>K129+K130</f>
        <v>0</v>
      </c>
      <c r="L128" s="11">
        <f t="shared" ref="L128:M128" si="137">L129+L130</f>
        <v>0</v>
      </c>
      <c r="M128" s="11">
        <f t="shared" si="137"/>
        <v>0</v>
      </c>
      <c r="N128" s="83" t="s">
        <v>156</v>
      </c>
      <c r="O128" s="10" t="s">
        <v>59</v>
      </c>
      <c r="P128" s="42">
        <v>100</v>
      </c>
      <c r="Q128" s="42">
        <v>100</v>
      </c>
      <c r="R128" s="42">
        <v>100</v>
      </c>
      <c r="S128" s="10"/>
      <c r="T128" s="10"/>
      <c r="U128" s="10"/>
      <c r="V128" s="44"/>
    </row>
    <row r="129" spans="1:22" s="13" customFormat="1" ht="83.25" customHeight="1">
      <c r="A129" s="65"/>
      <c r="B129" s="147"/>
      <c r="C129" s="144"/>
      <c r="D129" s="176"/>
      <c r="E129" s="173"/>
      <c r="F129" s="22" t="s">
        <v>16</v>
      </c>
      <c r="G129" s="11">
        <f>H129+I129+J129</f>
        <v>1439433.8900000001</v>
      </c>
      <c r="H129" s="11">
        <f>H132</f>
        <v>113340.28</v>
      </c>
      <c r="I129" s="11">
        <f>I132+I135</f>
        <v>619093.61</v>
      </c>
      <c r="J129" s="11">
        <f t="shared" ref="J129" si="138">J132</f>
        <v>707000</v>
      </c>
      <c r="K129" s="11">
        <f>K132</f>
        <v>0</v>
      </c>
      <c r="L129" s="11">
        <f t="shared" ref="L129:M129" si="139">L132</f>
        <v>0</v>
      </c>
      <c r="M129" s="11">
        <f t="shared" si="139"/>
        <v>0</v>
      </c>
      <c r="N129" s="83" t="s">
        <v>157</v>
      </c>
      <c r="O129" s="10" t="s">
        <v>158</v>
      </c>
      <c r="P129" s="42">
        <v>17</v>
      </c>
      <c r="Q129" s="42">
        <v>8</v>
      </c>
      <c r="R129" s="10">
        <v>9</v>
      </c>
      <c r="S129" s="10"/>
      <c r="T129" s="10"/>
      <c r="U129" s="10"/>
      <c r="V129" s="44"/>
    </row>
    <row r="130" spans="1:22" s="13" customFormat="1" ht="36.75" customHeight="1">
      <c r="A130" s="65"/>
      <c r="B130" s="148"/>
      <c r="C130" s="145"/>
      <c r="D130" s="177"/>
      <c r="E130" s="174"/>
      <c r="F130" s="22" t="s">
        <v>17</v>
      </c>
      <c r="G130" s="11">
        <f>H130+I130+J130</f>
        <v>1389880</v>
      </c>
      <c r="H130" s="11">
        <f>H133</f>
        <v>1000000</v>
      </c>
      <c r="I130" s="11">
        <f>I133+I136</f>
        <v>389880</v>
      </c>
      <c r="J130" s="11">
        <f t="shared" ref="J130" si="140">J133</f>
        <v>0</v>
      </c>
      <c r="K130" s="11">
        <f>K133</f>
        <v>0</v>
      </c>
      <c r="L130" s="11">
        <f t="shared" ref="L130:M130" si="141">L133</f>
        <v>0</v>
      </c>
      <c r="M130" s="11">
        <f t="shared" si="141"/>
        <v>0</v>
      </c>
      <c r="N130" s="82"/>
      <c r="O130" s="10"/>
      <c r="P130" s="42"/>
      <c r="Q130" s="42"/>
      <c r="R130" s="10"/>
      <c r="S130" s="10"/>
      <c r="T130" s="10"/>
      <c r="U130" s="10"/>
      <c r="V130" s="44"/>
    </row>
    <row r="131" spans="1:22" s="13" customFormat="1" ht="29.25" customHeight="1">
      <c r="A131" s="61"/>
      <c r="B131" s="149" t="s">
        <v>120</v>
      </c>
      <c r="C131" s="143">
        <v>2019</v>
      </c>
      <c r="D131" s="210">
        <v>2024</v>
      </c>
      <c r="E131" s="172" t="s">
        <v>14</v>
      </c>
      <c r="F131" s="22" t="s">
        <v>15</v>
      </c>
      <c r="G131" s="11">
        <f t="shared" ref="G131:G149" si="142">H131+I131+J131+K131+L131+M131</f>
        <v>2418913.89</v>
      </c>
      <c r="H131" s="11">
        <f>H132+H133</f>
        <v>1113340.28</v>
      </c>
      <c r="I131" s="11">
        <f>I132+I133</f>
        <v>598573.61</v>
      </c>
      <c r="J131" s="11">
        <f>J132+J133</f>
        <v>707000</v>
      </c>
      <c r="K131" s="11">
        <f>K132+K133</f>
        <v>0</v>
      </c>
      <c r="L131" s="11">
        <f t="shared" ref="L131:M131" si="143">L132+L133</f>
        <v>0</v>
      </c>
      <c r="M131" s="11">
        <f t="shared" si="143"/>
        <v>0</v>
      </c>
      <c r="N131" s="82"/>
      <c r="O131" s="10"/>
      <c r="P131" s="42"/>
      <c r="Q131" s="42"/>
      <c r="R131" s="10"/>
      <c r="S131" s="10"/>
      <c r="T131" s="10"/>
      <c r="U131" s="10"/>
      <c r="V131" s="44"/>
    </row>
    <row r="132" spans="1:22" s="13" customFormat="1" ht="64.5" customHeight="1">
      <c r="A132" s="61"/>
      <c r="B132" s="150"/>
      <c r="C132" s="144"/>
      <c r="D132" s="211"/>
      <c r="E132" s="173"/>
      <c r="F132" s="22" t="s">
        <v>16</v>
      </c>
      <c r="G132" s="11">
        <f t="shared" si="142"/>
        <v>1418913.8900000001</v>
      </c>
      <c r="H132" s="14">
        <v>113340.28</v>
      </c>
      <c r="I132" s="11">
        <v>598573.61</v>
      </c>
      <c r="J132" s="11">
        <v>707000</v>
      </c>
      <c r="K132" s="11">
        <v>0</v>
      </c>
      <c r="L132" s="11">
        <v>0</v>
      </c>
      <c r="M132" s="11">
        <v>0</v>
      </c>
      <c r="N132" s="82"/>
      <c r="O132" s="10"/>
      <c r="P132" s="42"/>
      <c r="Q132" s="42"/>
      <c r="R132" s="10"/>
      <c r="S132" s="10"/>
      <c r="T132" s="10"/>
      <c r="U132" s="10"/>
      <c r="V132" s="44"/>
    </row>
    <row r="133" spans="1:22" s="13" customFormat="1" ht="39" customHeight="1">
      <c r="A133" s="61"/>
      <c r="B133" s="151"/>
      <c r="C133" s="145"/>
      <c r="D133" s="212"/>
      <c r="E133" s="174"/>
      <c r="F133" s="22" t="s">
        <v>17</v>
      </c>
      <c r="G133" s="11">
        <f t="shared" si="142"/>
        <v>1000000</v>
      </c>
      <c r="H133" s="11">
        <v>1000000</v>
      </c>
      <c r="I133" s="11"/>
      <c r="J133" s="11"/>
      <c r="K133" s="11"/>
      <c r="L133" s="11"/>
      <c r="M133" s="44"/>
      <c r="N133" s="82"/>
      <c r="O133" s="10"/>
      <c r="P133" s="42"/>
      <c r="Q133" s="42"/>
      <c r="R133" s="10"/>
      <c r="S133" s="10"/>
      <c r="T133" s="10"/>
      <c r="U133" s="10"/>
      <c r="V133" s="44"/>
    </row>
    <row r="134" spans="1:22" s="13" customFormat="1" ht="56.25" customHeight="1">
      <c r="A134" s="100"/>
      <c r="B134" s="149" t="s">
        <v>155</v>
      </c>
      <c r="C134" s="143">
        <v>2019</v>
      </c>
      <c r="D134" s="210">
        <v>2024</v>
      </c>
      <c r="E134" s="172" t="s">
        <v>14</v>
      </c>
      <c r="F134" s="22" t="s">
        <v>15</v>
      </c>
      <c r="G134" s="11">
        <f t="shared" si="142"/>
        <v>410400</v>
      </c>
      <c r="H134" s="11"/>
      <c r="I134" s="11">
        <f>I135+I136</f>
        <v>410400</v>
      </c>
      <c r="J134" s="11"/>
      <c r="K134" s="11"/>
      <c r="L134" s="11"/>
      <c r="M134" s="44"/>
      <c r="N134" s="83" t="s">
        <v>165</v>
      </c>
      <c r="O134" s="10" t="s">
        <v>166</v>
      </c>
      <c r="P134" s="42">
        <v>45</v>
      </c>
      <c r="Q134" s="42"/>
      <c r="R134" s="10">
        <v>45</v>
      </c>
      <c r="S134" s="10"/>
      <c r="T134" s="10"/>
      <c r="U134" s="10"/>
      <c r="V134" s="44"/>
    </row>
    <row r="135" spans="1:22" s="13" customFormat="1" ht="35.25" customHeight="1">
      <c r="A135" s="100"/>
      <c r="B135" s="150"/>
      <c r="C135" s="144"/>
      <c r="D135" s="211"/>
      <c r="E135" s="173"/>
      <c r="F135" s="22" t="s">
        <v>16</v>
      </c>
      <c r="G135" s="11">
        <f t="shared" si="142"/>
        <v>20520</v>
      </c>
      <c r="H135" s="11"/>
      <c r="I135" s="11">
        <v>20520</v>
      </c>
      <c r="J135" s="11"/>
      <c r="K135" s="11"/>
      <c r="L135" s="11"/>
      <c r="M135" s="44"/>
      <c r="N135" s="82"/>
      <c r="O135" s="10"/>
      <c r="P135" s="42"/>
      <c r="Q135" s="42"/>
      <c r="R135" s="10"/>
      <c r="S135" s="10"/>
      <c r="T135" s="10"/>
      <c r="U135" s="10"/>
      <c r="V135" s="44"/>
    </row>
    <row r="136" spans="1:22" s="13" customFormat="1" ht="36" customHeight="1">
      <c r="A136" s="100"/>
      <c r="B136" s="151"/>
      <c r="C136" s="145"/>
      <c r="D136" s="212"/>
      <c r="E136" s="174"/>
      <c r="F136" s="22" t="s">
        <v>17</v>
      </c>
      <c r="G136" s="11">
        <f t="shared" si="142"/>
        <v>389880</v>
      </c>
      <c r="H136" s="11"/>
      <c r="I136" s="11">
        <v>389880</v>
      </c>
      <c r="J136" s="11"/>
      <c r="K136" s="11"/>
      <c r="L136" s="11"/>
      <c r="M136" s="44"/>
      <c r="N136" s="82"/>
      <c r="O136" s="10"/>
      <c r="P136" s="42"/>
      <c r="Q136" s="42"/>
      <c r="R136" s="10"/>
      <c r="S136" s="10"/>
      <c r="T136" s="10"/>
      <c r="U136" s="10"/>
      <c r="V136" s="44"/>
    </row>
    <row r="137" spans="1:22" s="13" customFormat="1" ht="24.75" customHeight="1">
      <c r="A137" s="71"/>
      <c r="B137" s="213" t="s">
        <v>141</v>
      </c>
      <c r="C137" s="210">
        <v>2019</v>
      </c>
      <c r="D137" s="210">
        <v>2024</v>
      </c>
      <c r="E137" s="172" t="s">
        <v>14</v>
      </c>
      <c r="F137" s="22" t="s">
        <v>15</v>
      </c>
      <c r="G137" s="11">
        <f t="shared" si="142"/>
        <v>706300</v>
      </c>
      <c r="H137" s="11"/>
      <c r="I137" s="11">
        <f>I138+I139</f>
        <v>6300</v>
      </c>
      <c r="J137" s="11">
        <f>J138+J139</f>
        <v>700000</v>
      </c>
      <c r="K137" s="11"/>
      <c r="L137" s="11"/>
      <c r="M137" s="44"/>
      <c r="N137" s="44"/>
      <c r="O137" s="44"/>
      <c r="P137" s="42"/>
      <c r="Q137" s="42"/>
      <c r="R137" s="10"/>
      <c r="S137" s="10"/>
      <c r="T137" s="10"/>
      <c r="U137" s="10"/>
      <c r="V137" s="44"/>
    </row>
    <row r="138" spans="1:22" s="13" customFormat="1" ht="60.75" customHeight="1">
      <c r="A138" s="71"/>
      <c r="B138" s="214"/>
      <c r="C138" s="211"/>
      <c r="D138" s="211"/>
      <c r="E138" s="173"/>
      <c r="F138" s="22" t="s">
        <v>16</v>
      </c>
      <c r="G138" s="11">
        <f t="shared" si="142"/>
        <v>706300</v>
      </c>
      <c r="H138" s="11"/>
      <c r="I138" s="11">
        <f>I141</f>
        <v>6300</v>
      </c>
      <c r="J138" s="11">
        <f>J141</f>
        <v>700000</v>
      </c>
      <c r="K138" s="11"/>
      <c r="L138" s="11"/>
      <c r="M138" s="44"/>
      <c r="N138" s="82"/>
      <c r="O138" s="10"/>
      <c r="P138" s="42"/>
      <c r="Q138" s="42"/>
      <c r="R138" s="10"/>
      <c r="S138" s="10"/>
      <c r="T138" s="10"/>
      <c r="U138" s="10"/>
      <c r="V138" s="44"/>
    </row>
    <row r="139" spans="1:22" s="13" customFormat="1" ht="36.75" customHeight="1">
      <c r="A139" s="71"/>
      <c r="B139" s="215"/>
      <c r="C139" s="212"/>
      <c r="D139" s="212"/>
      <c r="E139" s="174"/>
      <c r="F139" s="22" t="s">
        <v>17</v>
      </c>
      <c r="G139" s="11">
        <f t="shared" si="142"/>
        <v>0</v>
      </c>
      <c r="H139" s="11"/>
      <c r="I139" s="11"/>
      <c r="J139" s="11"/>
      <c r="K139" s="11"/>
      <c r="L139" s="11"/>
      <c r="M139" s="44"/>
      <c r="N139" s="82"/>
      <c r="O139" s="10"/>
      <c r="P139" s="42"/>
      <c r="Q139" s="42"/>
      <c r="R139" s="10"/>
      <c r="S139" s="10"/>
      <c r="T139" s="10"/>
      <c r="U139" s="10"/>
      <c r="V139" s="44"/>
    </row>
    <row r="140" spans="1:22" s="13" customFormat="1" ht="24" customHeight="1">
      <c r="A140" s="71"/>
      <c r="B140" s="149" t="s">
        <v>123</v>
      </c>
      <c r="C140" s="210">
        <v>2019</v>
      </c>
      <c r="D140" s="210">
        <v>2024</v>
      </c>
      <c r="E140" s="172" t="s">
        <v>14</v>
      </c>
      <c r="F140" s="22" t="s">
        <v>15</v>
      </c>
      <c r="G140" s="11">
        <f t="shared" si="142"/>
        <v>706300</v>
      </c>
      <c r="H140" s="11"/>
      <c r="I140" s="11">
        <f>I141+I142</f>
        <v>6300</v>
      </c>
      <c r="J140" s="11">
        <f>J141+J142</f>
        <v>700000</v>
      </c>
      <c r="K140" s="11"/>
      <c r="L140" s="11"/>
      <c r="M140" s="44"/>
      <c r="N140" s="82"/>
      <c r="O140" s="10"/>
      <c r="P140" s="42"/>
      <c r="Q140" s="42"/>
      <c r="R140" s="10"/>
      <c r="S140" s="10"/>
      <c r="T140" s="10"/>
      <c r="U140" s="10"/>
      <c r="V140" s="44"/>
    </row>
    <row r="141" spans="1:22" s="13" customFormat="1" ht="60.75" customHeight="1">
      <c r="A141" s="71"/>
      <c r="B141" s="150"/>
      <c r="C141" s="211"/>
      <c r="D141" s="211"/>
      <c r="E141" s="173"/>
      <c r="F141" s="22" t="s">
        <v>16</v>
      </c>
      <c r="G141" s="11">
        <f t="shared" si="142"/>
        <v>706300</v>
      </c>
      <c r="H141" s="11"/>
      <c r="I141" s="11">
        <f>I144</f>
        <v>6300</v>
      </c>
      <c r="J141" s="11">
        <f>J144</f>
        <v>700000</v>
      </c>
      <c r="K141" s="11"/>
      <c r="L141" s="11"/>
      <c r="M141" s="44"/>
      <c r="N141" s="82"/>
      <c r="O141" s="10"/>
      <c r="P141" s="42"/>
      <c r="Q141" s="42"/>
      <c r="R141" s="10"/>
      <c r="S141" s="10"/>
      <c r="T141" s="10"/>
      <c r="U141" s="10"/>
      <c r="V141" s="44"/>
    </row>
    <row r="142" spans="1:22" s="13" customFormat="1" ht="39.75" customHeight="1">
      <c r="A142" s="71"/>
      <c r="B142" s="151"/>
      <c r="C142" s="212"/>
      <c r="D142" s="212"/>
      <c r="E142" s="174"/>
      <c r="F142" s="22" t="s">
        <v>17</v>
      </c>
      <c r="G142" s="11">
        <f t="shared" si="142"/>
        <v>0</v>
      </c>
      <c r="H142" s="11"/>
      <c r="I142" s="11"/>
      <c r="J142" s="11"/>
      <c r="K142" s="11"/>
      <c r="L142" s="11"/>
      <c r="M142" s="44"/>
      <c r="N142" s="82"/>
      <c r="O142" s="10"/>
      <c r="P142" s="42"/>
      <c r="Q142" s="42"/>
      <c r="R142" s="10"/>
      <c r="S142" s="10"/>
      <c r="T142" s="10"/>
      <c r="U142" s="10"/>
      <c r="V142" s="44"/>
    </row>
    <row r="143" spans="1:22" s="13" customFormat="1" ht="24" customHeight="1">
      <c r="A143" s="71"/>
      <c r="B143" s="149" t="s">
        <v>170</v>
      </c>
      <c r="C143" s="210">
        <v>2019</v>
      </c>
      <c r="D143" s="210">
        <v>2024</v>
      </c>
      <c r="E143" s="172" t="s">
        <v>14</v>
      </c>
      <c r="F143" s="22" t="s">
        <v>15</v>
      </c>
      <c r="G143" s="11">
        <f t="shared" si="142"/>
        <v>706300</v>
      </c>
      <c r="H143" s="11"/>
      <c r="I143" s="11">
        <f>I144+I145</f>
        <v>6300</v>
      </c>
      <c r="J143" s="11">
        <f>J144+J145</f>
        <v>700000</v>
      </c>
      <c r="K143" s="11"/>
      <c r="L143" s="11"/>
      <c r="M143" s="44"/>
      <c r="N143" s="82"/>
      <c r="O143" s="10"/>
      <c r="P143" s="42"/>
      <c r="Q143" s="42"/>
      <c r="R143" s="10"/>
      <c r="S143" s="10"/>
      <c r="T143" s="10"/>
      <c r="U143" s="10"/>
      <c r="V143" s="44"/>
    </row>
    <row r="144" spans="1:22" s="13" customFormat="1" ht="62.25" customHeight="1">
      <c r="A144" s="71"/>
      <c r="B144" s="150"/>
      <c r="C144" s="211"/>
      <c r="D144" s="211"/>
      <c r="E144" s="173"/>
      <c r="F144" s="22" t="s">
        <v>16</v>
      </c>
      <c r="G144" s="11">
        <f t="shared" si="142"/>
        <v>706300</v>
      </c>
      <c r="H144" s="11"/>
      <c r="I144" s="11">
        <v>6300</v>
      </c>
      <c r="J144" s="11">
        <v>700000</v>
      </c>
      <c r="K144" s="11"/>
      <c r="L144" s="11"/>
      <c r="M144" s="44"/>
      <c r="N144" s="82"/>
      <c r="O144" s="10"/>
      <c r="P144" s="42"/>
      <c r="Q144" s="42"/>
      <c r="R144" s="10"/>
      <c r="S144" s="10"/>
      <c r="T144" s="10"/>
      <c r="U144" s="10"/>
      <c r="V144" s="44"/>
    </row>
    <row r="145" spans="1:23" s="13" customFormat="1" ht="39.75" customHeight="1">
      <c r="A145" s="71"/>
      <c r="B145" s="151"/>
      <c r="C145" s="212"/>
      <c r="D145" s="212"/>
      <c r="E145" s="174"/>
      <c r="F145" s="22" t="s">
        <v>17</v>
      </c>
      <c r="G145" s="11">
        <f t="shared" si="142"/>
        <v>0</v>
      </c>
      <c r="H145" s="11"/>
      <c r="I145" s="11"/>
      <c r="J145" s="11"/>
      <c r="K145" s="11"/>
      <c r="L145" s="11"/>
      <c r="M145" s="44"/>
      <c r="N145" s="82"/>
      <c r="O145" s="10"/>
      <c r="P145" s="42"/>
      <c r="Q145" s="42"/>
      <c r="R145" s="10"/>
      <c r="S145" s="10"/>
      <c r="T145" s="10"/>
      <c r="U145" s="10"/>
      <c r="V145" s="44"/>
    </row>
    <row r="146" spans="1:23" s="13" customFormat="1" ht="33.75" customHeight="1">
      <c r="A146" s="143"/>
      <c r="B146" s="193" t="s">
        <v>87</v>
      </c>
      <c r="C146" s="134"/>
      <c r="D146" s="94"/>
      <c r="E146" s="190" t="s">
        <v>14</v>
      </c>
      <c r="F146" s="91" t="s">
        <v>15</v>
      </c>
      <c r="G146" s="99">
        <f t="shared" si="142"/>
        <v>23239658.719999999</v>
      </c>
      <c r="H146" s="99">
        <f>H67+H76+H89+H104+H125+H137</f>
        <v>4730468.3600000003</v>
      </c>
      <c r="I146" s="99">
        <f>I67+I76+I89+I104+I125</f>
        <v>6926820.6800000006</v>
      </c>
      <c r="J146" s="99">
        <f t="shared" ref="J146:M146" si="144">J67+J76+J89+J104+J125</f>
        <v>3401908</v>
      </c>
      <c r="K146" s="99">
        <f t="shared" si="144"/>
        <v>3062634.7800000003</v>
      </c>
      <c r="L146" s="99">
        <f t="shared" si="144"/>
        <v>2558913.4499999997</v>
      </c>
      <c r="M146" s="99">
        <f t="shared" si="144"/>
        <v>2558913.4499999997</v>
      </c>
      <c r="N146" s="82" t="s">
        <v>13</v>
      </c>
      <c r="O146" s="10" t="s">
        <v>13</v>
      </c>
      <c r="P146" s="42" t="s">
        <v>13</v>
      </c>
      <c r="Q146" s="42" t="s">
        <v>13</v>
      </c>
      <c r="R146" s="10"/>
      <c r="S146" s="10"/>
      <c r="T146" s="10"/>
      <c r="U146" s="10"/>
      <c r="V146" s="44"/>
      <c r="W146" s="15"/>
    </row>
    <row r="147" spans="1:23" s="13" customFormat="1" ht="65.25" customHeight="1">
      <c r="A147" s="144"/>
      <c r="B147" s="194"/>
      <c r="C147" s="135"/>
      <c r="D147" s="95"/>
      <c r="E147" s="191"/>
      <c r="F147" s="91" t="s">
        <v>16</v>
      </c>
      <c r="G147" s="92">
        <f t="shared" si="142"/>
        <v>19348274.809999999</v>
      </c>
      <c r="H147" s="92">
        <f>H68+H77+H90+H105+H126+H138</f>
        <v>2678939.86</v>
      </c>
      <c r="I147" s="92">
        <f>I68+I77+I90+I105+I126</f>
        <v>4386965.2700000005</v>
      </c>
      <c r="J147" s="92">
        <f t="shared" ref="J147:M147" si="145">J68+J77+J90+J105+J126+J138</f>
        <v>4101908</v>
      </c>
      <c r="K147" s="92">
        <f t="shared" si="145"/>
        <v>3062634.7800000003</v>
      </c>
      <c r="L147" s="92">
        <f t="shared" si="145"/>
        <v>2558913.4499999997</v>
      </c>
      <c r="M147" s="92">
        <f t="shared" si="145"/>
        <v>2558913.4499999997</v>
      </c>
      <c r="N147" s="82" t="s">
        <v>13</v>
      </c>
      <c r="O147" s="10" t="s">
        <v>13</v>
      </c>
      <c r="P147" s="42" t="s">
        <v>13</v>
      </c>
      <c r="Q147" s="42" t="s">
        <v>13</v>
      </c>
      <c r="R147" s="10"/>
      <c r="S147" s="10"/>
      <c r="T147" s="10"/>
      <c r="U147" s="10"/>
      <c r="V147" s="44"/>
    </row>
    <row r="148" spans="1:23" s="13" customFormat="1" ht="87" customHeight="1">
      <c r="A148" s="144"/>
      <c r="B148" s="194"/>
      <c r="C148" s="135"/>
      <c r="D148" s="95"/>
      <c r="E148" s="191"/>
      <c r="F148" s="91" t="s">
        <v>39</v>
      </c>
      <c r="G148" s="92">
        <f t="shared" si="142"/>
        <v>0</v>
      </c>
      <c r="H148" s="92"/>
      <c r="I148" s="92"/>
      <c r="J148" s="92"/>
      <c r="K148" s="92"/>
      <c r="L148" s="92"/>
      <c r="M148" s="93"/>
      <c r="N148" s="82"/>
      <c r="O148" s="10"/>
      <c r="P148" s="42"/>
      <c r="Q148" s="42"/>
      <c r="R148" s="10"/>
      <c r="S148" s="10"/>
      <c r="T148" s="10"/>
      <c r="U148" s="10"/>
      <c r="V148" s="44"/>
    </row>
    <row r="149" spans="1:23" s="13" customFormat="1" ht="42.75" customHeight="1">
      <c r="A149" s="145"/>
      <c r="B149" s="195"/>
      <c r="C149" s="136"/>
      <c r="D149" s="96"/>
      <c r="E149" s="192"/>
      <c r="F149" s="91" t="s">
        <v>38</v>
      </c>
      <c r="G149" s="92">
        <f t="shared" si="142"/>
        <v>4591383.91</v>
      </c>
      <c r="H149" s="92">
        <f>H69+H78+H91+H106+H127+H139</f>
        <v>2051528.5</v>
      </c>
      <c r="I149" s="92">
        <f>I127+I100+I88</f>
        <v>2539855.41</v>
      </c>
      <c r="J149" s="92">
        <f t="shared" ref="J149:M149" si="146">J69+J78+J91+J106+J127+J139</f>
        <v>0</v>
      </c>
      <c r="K149" s="92">
        <f t="shared" si="146"/>
        <v>0</v>
      </c>
      <c r="L149" s="92">
        <f t="shared" si="146"/>
        <v>0</v>
      </c>
      <c r="M149" s="92">
        <f t="shared" si="146"/>
        <v>0</v>
      </c>
      <c r="N149" s="82" t="s">
        <v>13</v>
      </c>
      <c r="O149" s="10" t="s">
        <v>13</v>
      </c>
      <c r="P149" s="42" t="s">
        <v>13</v>
      </c>
      <c r="Q149" s="42" t="s">
        <v>13</v>
      </c>
      <c r="R149" s="10"/>
      <c r="S149" s="10"/>
      <c r="T149" s="10"/>
      <c r="U149" s="10"/>
      <c r="V149" s="44"/>
    </row>
    <row r="150" spans="1:23" ht="106.5" customHeight="1">
      <c r="A150" s="221" t="s">
        <v>99</v>
      </c>
      <c r="B150" s="222"/>
      <c r="C150" s="25" t="s">
        <v>13</v>
      </c>
      <c r="D150" s="58" t="s">
        <v>13</v>
      </c>
      <c r="E150" s="26" t="s">
        <v>13</v>
      </c>
      <c r="F150" s="27" t="s">
        <v>13</v>
      </c>
      <c r="G150" s="5" t="s">
        <v>13</v>
      </c>
      <c r="H150" s="5" t="s">
        <v>13</v>
      </c>
      <c r="I150" s="11" t="s">
        <v>13</v>
      </c>
      <c r="J150" s="11" t="s">
        <v>13</v>
      </c>
      <c r="K150" s="11" t="s">
        <v>13</v>
      </c>
      <c r="L150" s="11"/>
      <c r="M150" s="44"/>
      <c r="N150" s="80" t="s">
        <v>13</v>
      </c>
      <c r="O150" s="2" t="s">
        <v>13</v>
      </c>
      <c r="P150" s="40" t="s">
        <v>13</v>
      </c>
      <c r="Q150" s="40" t="s">
        <v>13</v>
      </c>
      <c r="R150" s="2"/>
      <c r="S150" s="2"/>
      <c r="T150" s="2"/>
      <c r="U150" s="2"/>
      <c r="V150" s="1"/>
    </row>
    <row r="151" spans="1:23" ht="105" customHeight="1">
      <c r="A151" s="202" t="s">
        <v>55</v>
      </c>
      <c r="B151" s="203"/>
      <c r="C151" s="25" t="s">
        <v>13</v>
      </c>
      <c r="D151" s="25" t="s">
        <v>13</v>
      </c>
      <c r="E151" s="26" t="s">
        <v>13</v>
      </c>
      <c r="F151" s="27" t="s">
        <v>13</v>
      </c>
      <c r="G151" s="5" t="s">
        <v>13</v>
      </c>
      <c r="H151" s="5" t="s">
        <v>13</v>
      </c>
      <c r="I151" s="11" t="s">
        <v>13</v>
      </c>
      <c r="J151" s="11" t="s">
        <v>13</v>
      </c>
      <c r="K151" s="11" t="s">
        <v>13</v>
      </c>
      <c r="L151" s="11"/>
      <c r="M151" s="44"/>
      <c r="N151" s="80" t="s">
        <v>13</v>
      </c>
      <c r="O151" s="2" t="s">
        <v>13</v>
      </c>
      <c r="P151" s="40" t="s">
        <v>13</v>
      </c>
      <c r="Q151" s="40" t="s">
        <v>13</v>
      </c>
      <c r="R151" s="2"/>
      <c r="S151" s="2"/>
      <c r="T151" s="2"/>
      <c r="U151" s="2"/>
      <c r="V151" s="1"/>
    </row>
    <row r="152" spans="1:23" ht="38.25" customHeight="1">
      <c r="A152" s="108"/>
      <c r="B152" s="204" t="s">
        <v>56</v>
      </c>
      <c r="C152" s="108">
        <v>2019</v>
      </c>
      <c r="D152" s="108">
        <v>2024</v>
      </c>
      <c r="E152" s="111" t="s">
        <v>14</v>
      </c>
      <c r="F152" s="21" t="s">
        <v>15</v>
      </c>
      <c r="G152" s="5">
        <f t="shared" ref="G152:M157" si="147">G155</f>
        <v>185842.8</v>
      </c>
      <c r="H152" s="5">
        <f t="shared" ref="H152" si="148">H155</f>
        <v>62748.4</v>
      </c>
      <c r="I152" s="11">
        <f t="shared" ref="I152:J152" si="149">I155</f>
        <v>123094.39999999999</v>
      </c>
      <c r="J152" s="11">
        <f t="shared" si="149"/>
        <v>0</v>
      </c>
      <c r="K152" s="11">
        <f t="shared" ref="K152:K156" si="150">K155</f>
        <v>0</v>
      </c>
      <c r="L152" s="11"/>
      <c r="M152" s="44"/>
      <c r="N152" s="80"/>
      <c r="O152" s="2"/>
      <c r="P152" s="40"/>
      <c r="Q152" s="40"/>
      <c r="R152" s="2"/>
      <c r="S152" s="2"/>
      <c r="T152" s="2"/>
      <c r="U152" s="2"/>
      <c r="V152" s="1"/>
      <c r="W152" s="6"/>
    </row>
    <row r="153" spans="1:23" ht="82.5" customHeight="1">
      <c r="A153" s="109"/>
      <c r="B153" s="205"/>
      <c r="C153" s="109"/>
      <c r="D153" s="109"/>
      <c r="E153" s="112"/>
      <c r="F153" s="21" t="s">
        <v>16</v>
      </c>
      <c r="G153" s="5">
        <f t="shared" si="147"/>
        <v>0</v>
      </c>
      <c r="H153" s="5">
        <f t="shared" ref="H153" si="151">H156</f>
        <v>0</v>
      </c>
      <c r="I153" s="11">
        <f t="shared" ref="I153:J153" si="152">I156</f>
        <v>0</v>
      </c>
      <c r="J153" s="11">
        <f t="shared" si="152"/>
        <v>0</v>
      </c>
      <c r="K153" s="11">
        <f t="shared" si="150"/>
        <v>0</v>
      </c>
      <c r="L153" s="11"/>
      <c r="M153" s="44"/>
      <c r="N153" s="80"/>
      <c r="O153" s="2"/>
      <c r="P153" s="40"/>
      <c r="Q153" s="40"/>
      <c r="R153" s="2"/>
      <c r="S153" s="2"/>
      <c r="T153" s="2"/>
      <c r="U153" s="2"/>
      <c r="V153" s="1"/>
    </row>
    <row r="154" spans="1:23" ht="44.25" customHeight="1">
      <c r="A154" s="110"/>
      <c r="B154" s="206"/>
      <c r="C154" s="110"/>
      <c r="D154" s="110"/>
      <c r="E154" s="113"/>
      <c r="F154" s="21" t="s">
        <v>17</v>
      </c>
      <c r="G154" s="5">
        <f t="shared" si="147"/>
        <v>185842.8</v>
      </c>
      <c r="H154" s="5">
        <f t="shared" ref="H154" si="153">H157</f>
        <v>62748.4</v>
      </c>
      <c r="I154" s="11">
        <f t="shared" ref="I154:J154" si="154">I157</f>
        <v>123094.39999999999</v>
      </c>
      <c r="J154" s="11">
        <f t="shared" si="154"/>
        <v>0</v>
      </c>
      <c r="K154" s="11">
        <f t="shared" si="150"/>
        <v>0</v>
      </c>
      <c r="L154" s="11"/>
      <c r="M154" s="44"/>
      <c r="N154" s="80"/>
      <c r="O154" s="2"/>
      <c r="P154" s="40"/>
      <c r="Q154" s="40"/>
      <c r="R154" s="2"/>
      <c r="S154" s="2"/>
      <c r="T154" s="2"/>
      <c r="U154" s="2"/>
      <c r="V154" s="1"/>
    </row>
    <row r="155" spans="1:23" ht="38.25" customHeight="1">
      <c r="A155" s="108"/>
      <c r="B155" s="204" t="s">
        <v>57</v>
      </c>
      <c r="C155" s="108">
        <v>2019</v>
      </c>
      <c r="D155" s="108">
        <v>2024</v>
      </c>
      <c r="E155" s="111" t="s">
        <v>14</v>
      </c>
      <c r="F155" s="21" t="s">
        <v>15</v>
      </c>
      <c r="G155" s="5">
        <f t="shared" si="147"/>
        <v>185842.8</v>
      </c>
      <c r="H155" s="5">
        <f t="shared" ref="H155" si="155">H158</f>
        <v>62748.4</v>
      </c>
      <c r="I155" s="11">
        <f t="shared" ref="I155:J155" si="156">I158</f>
        <v>123094.39999999999</v>
      </c>
      <c r="J155" s="11">
        <f t="shared" si="156"/>
        <v>0</v>
      </c>
      <c r="K155" s="11">
        <f t="shared" si="150"/>
        <v>0</v>
      </c>
      <c r="L155" s="11"/>
      <c r="M155" s="44"/>
      <c r="N155" s="80"/>
      <c r="O155" s="2"/>
      <c r="P155" s="40"/>
      <c r="Q155" s="40"/>
      <c r="R155" s="2"/>
      <c r="S155" s="2"/>
      <c r="T155" s="2"/>
      <c r="U155" s="2"/>
      <c r="V155" s="1"/>
    </row>
    <row r="156" spans="1:23" ht="84.75" customHeight="1">
      <c r="A156" s="109"/>
      <c r="B156" s="205"/>
      <c r="C156" s="109"/>
      <c r="D156" s="109"/>
      <c r="E156" s="112"/>
      <c r="F156" s="21" t="s">
        <v>16</v>
      </c>
      <c r="G156" s="5">
        <f t="shared" si="147"/>
        <v>0</v>
      </c>
      <c r="H156" s="5"/>
      <c r="I156" s="11"/>
      <c r="J156" s="11">
        <f t="shared" ref="J156" si="157">J159</f>
        <v>0</v>
      </c>
      <c r="K156" s="11">
        <f t="shared" si="150"/>
        <v>0</v>
      </c>
      <c r="L156" s="11"/>
      <c r="M156" s="44"/>
      <c r="N156" s="80"/>
      <c r="O156" s="2"/>
      <c r="P156" s="40"/>
      <c r="Q156" s="40"/>
      <c r="R156" s="2"/>
      <c r="S156" s="2"/>
      <c r="T156" s="2"/>
      <c r="U156" s="2"/>
      <c r="V156" s="1"/>
    </row>
    <row r="157" spans="1:23" ht="41.25" customHeight="1">
      <c r="A157" s="110"/>
      <c r="B157" s="206"/>
      <c r="C157" s="110"/>
      <c r="D157" s="110"/>
      <c r="E157" s="113"/>
      <c r="F157" s="21" t="s">
        <v>17</v>
      </c>
      <c r="G157" s="5">
        <f t="shared" si="147"/>
        <v>185842.8</v>
      </c>
      <c r="H157" s="5">
        <f t="shared" si="147"/>
        <v>62748.4</v>
      </c>
      <c r="I157" s="5">
        <f t="shared" si="147"/>
        <v>123094.39999999999</v>
      </c>
      <c r="J157" s="5">
        <f t="shared" si="147"/>
        <v>0</v>
      </c>
      <c r="K157" s="5">
        <f t="shared" si="147"/>
        <v>0</v>
      </c>
      <c r="L157" s="5">
        <f t="shared" si="147"/>
        <v>0</v>
      </c>
      <c r="M157" s="5">
        <f t="shared" si="147"/>
        <v>0</v>
      </c>
      <c r="N157" s="80"/>
      <c r="O157" s="2"/>
      <c r="P157" s="40"/>
      <c r="Q157" s="40"/>
      <c r="R157" s="2"/>
      <c r="S157" s="2"/>
      <c r="T157" s="2"/>
      <c r="U157" s="2"/>
      <c r="V157" s="1"/>
    </row>
    <row r="158" spans="1:23" ht="50.25" customHeight="1">
      <c r="A158" s="108"/>
      <c r="B158" s="105" t="s">
        <v>36</v>
      </c>
      <c r="C158" s="108">
        <v>2019</v>
      </c>
      <c r="D158" s="108">
        <v>2024</v>
      </c>
      <c r="E158" s="111" t="s">
        <v>14</v>
      </c>
      <c r="F158" s="21" t="s">
        <v>15</v>
      </c>
      <c r="G158" s="5">
        <f>H158+I158+J158+K158+L158+M158</f>
        <v>185842.8</v>
      </c>
      <c r="H158" s="5">
        <f>H160</f>
        <v>62748.4</v>
      </c>
      <c r="I158" s="11">
        <f>I160</f>
        <v>123094.39999999999</v>
      </c>
      <c r="J158" s="11">
        <f t="shared" ref="J158" si="158">J159+J160</f>
        <v>0</v>
      </c>
      <c r="K158" s="11">
        <f>K159+K160</f>
        <v>0</v>
      </c>
      <c r="L158" s="11"/>
      <c r="M158" s="44"/>
      <c r="N158" s="81" t="s">
        <v>76</v>
      </c>
      <c r="O158" s="39" t="s">
        <v>80</v>
      </c>
      <c r="P158" s="40"/>
      <c r="Q158" s="40">
        <v>3</v>
      </c>
      <c r="R158" s="40">
        <v>3</v>
      </c>
      <c r="S158" s="40">
        <v>3</v>
      </c>
      <c r="T158" s="40">
        <v>3</v>
      </c>
      <c r="U158" s="40"/>
      <c r="V158" s="1"/>
    </row>
    <row r="159" spans="1:23" ht="63" customHeight="1">
      <c r="A159" s="109"/>
      <c r="B159" s="106"/>
      <c r="C159" s="109"/>
      <c r="D159" s="109"/>
      <c r="E159" s="112"/>
      <c r="F159" s="21" t="s">
        <v>16</v>
      </c>
      <c r="G159" s="5">
        <f>H159+I159+J159+K159+L159+M159</f>
        <v>0</v>
      </c>
      <c r="H159" s="1"/>
      <c r="I159" s="44"/>
      <c r="J159" s="11"/>
      <c r="K159" s="11"/>
      <c r="L159" s="11"/>
      <c r="M159" s="44"/>
      <c r="N159" s="80"/>
      <c r="O159" s="2"/>
      <c r="P159" s="40"/>
      <c r="Q159" s="40"/>
      <c r="R159" s="2"/>
      <c r="S159" s="2"/>
      <c r="T159" s="2"/>
      <c r="U159" s="2"/>
      <c r="V159" s="1"/>
    </row>
    <row r="160" spans="1:23" ht="60">
      <c r="A160" s="110"/>
      <c r="B160" s="107"/>
      <c r="C160" s="110"/>
      <c r="D160" s="110"/>
      <c r="E160" s="113"/>
      <c r="F160" s="21" t="s">
        <v>17</v>
      </c>
      <c r="G160" s="5">
        <f>H160+I160+J160+K160+L160+M160</f>
        <v>185842.8</v>
      </c>
      <c r="H160" s="5">
        <v>62748.4</v>
      </c>
      <c r="I160" s="11">
        <v>123094.39999999999</v>
      </c>
      <c r="J160" s="11"/>
      <c r="K160" s="11"/>
      <c r="L160" s="11"/>
      <c r="M160" s="44"/>
      <c r="N160" s="80"/>
      <c r="O160" s="2"/>
      <c r="P160" s="40"/>
      <c r="Q160" s="40"/>
      <c r="R160" s="2"/>
      <c r="S160" s="2"/>
      <c r="T160" s="2"/>
      <c r="U160" s="2"/>
      <c r="V160" s="1"/>
    </row>
    <row r="161" spans="1:22" s="13" customFormat="1" ht="24.75" customHeight="1">
      <c r="A161" s="143"/>
      <c r="B161" s="187" t="s">
        <v>37</v>
      </c>
      <c r="C161" s="134">
        <v>2019</v>
      </c>
      <c r="D161" s="134">
        <v>2024</v>
      </c>
      <c r="E161" s="190" t="s">
        <v>14</v>
      </c>
      <c r="F161" s="91" t="s">
        <v>15</v>
      </c>
      <c r="G161" s="99">
        <f t="shared" ref="G161:M161" si="159">G152</f>
        <v>185842.8</v>
      </c>
      <c r="H161" s="99">
        <f t="shared" si="159"/>
        <v>62748.4</v>
      </c>
      <c r="I161" s="99">
        <f t="shared" si="159"/>
        <v>123094.39999999999</v>
      </c>
      <c r="J161" s="99">
        <f t="shared" si="159"/>
        <v>0</v>
      </c>
      <c r="K161" s="99">
        <f t="shared" si="159"/>
        <v>0</v>
      </c>
      <c r="L161" s="99">
        <f t="shared" si="159"/>
        <v>0</v>
      </c>
      <c r="M161" s="99">
        <f t="shared" si="159"/>
        <v>0</v>
      </c>
      <c r="N161" s="82"/>
      <c r="O161" s="10"/>
      <c r="P161" s="42"/>
      <c r="Q161" s="42"/>
      <c r="R161" s="10"/>
      <c r="S161" s="10"/>
      <c r="T161" s="10"/>
      <c r="U161" s="10"/>
      <c r="V161" s="44"/>
    </row>
    <row r="162" spans="1:22" s="13" customFormat="1" ht="60.75" customHeight="1">
      <c r="A162" s="144"/>
      <c r="B162" s="188"/>
      <c r="C162" s="135"/>
      <c r="D162" s="135"/>
      <c r="E162" s="191"/>
      <c r="F162" s="91" t="s">
        <v>16</v>
      </c>
      <c r="G162" s="92">
        <f xml:space="preserve"> G153</f>
        <v>0</v>
      </c>
      <c r="H162" s="92"/>
      <c r="I162" s="92"/>
      <c r="J162" s="92">
        <f t="shared" ref="J162:M162" si="160" xml:space="preserve"> J153</f>
        <v>0</v>
      </c>
      <c r="K162" s="92">
        <f t="shared" si="160"/>
        <v>0</v>
      </c>
      <c r="L162" s="92">
        <f t="shared" si="160"/>
        <v>0</v>
      </c>
      <c r="M162" s="92">
        <f t="shared" si="160"/>
        <v>0</v>
      </c>
      <c r="N162" s="82"/>
      <c r="O162" s="10"/>
      <c r="P162" s="42"/>
      <c r="Q162" s="42"/>
      <c r="R162" s="10"/>
      <c r="S162" s="10"/>
      <c r="T162" s="10"/>
      <c r="U162" s="10"/>
      <c r="V162" s="44"/>
    </row>
    <row r="163" spans="1:22" s="13" customFormat="1" ht="60">
      <c r="A163" s="145"/>
      <c r="B163" s="189"/>
      <c r="C163" s="136"/>
      <c r="D163" s="136"/>
      <c r="E163" s="192"/>
      <c r="F163" s="91" t="s">
        <v>17</v>
      </c>
      <c r="G163" s="92">
        <f>G154</f>
        <v>185842.8</v>
      </c>
      <c r="H163" s="92">
        <f t="shared" ref="H163:M163" si="161">H154</f>
        <v>62748.4</v>
      </c>
      <c r="I163" s="92">
        <f t="shared" si="161"/>
        <v>123094.39999999999</v>
      </c>
      <c r="J163" s="92">
        <f t="shared" si="161"/>
        <v>0</v>
      </c>
      <c r="K163" s="92">
        <f t="shared" si="161"/>
        <v>0</v>
      </c>
      <c r="L163" s="92">
        <f t="shared" si="161"/>
        <v>0</v>
      </c>
      <c r="M163" s="92">
        <f t="shared" si="161"/>
        <v>0</v>
      </c>
      <c r="N163" s="82"/>
      <c r="O163" s="10"/>
      <c r="P163" s="42"/>
      <c r="Q163" s="42"/>
      <c r="R163" s="10"/>
      <c r="S163" s="10"/>
      <c r="T163" s="10"/>
      <c r="U163" s="10"/>
      <c r="V163" s="44"/>
    </row>
    <row r="164" spans="1:22" s="13" customFormat="1" ht="75" customHeight="1">
      <c r="A164" s="152" t="s">
        <v>142</v>
      </c>
      <c r="B164" s="153"/>
      <c r="C164" s="33" t="s">
        <v>42</v>
      </c>
      <c r="D164" s="34" t="s">
        <v>42</v>
      </c>
      <c r="E164" s="28" t="s">
        <v>42</v>
      </c>
      <c r="F164" s="35" t="s">
        <v>42</v>
      </c>
      <c r="G164" s="17" t="s">
        <v>42</v>
      </c>
      <c r="H164" s="17" t="s">
        <v>42</v>
      </c>
      <c r="I164" s="17" t="s">
        <v>42</v>
      </c>
      <c r="J164" s="17" t="s">
        <v>42</v>
      </c>
      <c r="K164" s="17" t="s">
        <v>42</v>
      </c>
      <c r="L164" s="17"/>
      <c r="M164" s="44"/>
      <c r="N164" s="85" t="s">
        <v>42</v>
      </c>
      <c r="O164" s="9" t="s">
        <v>42</v>
      </c>
      <c r="P164" s="48" t="s">
        <v>42</v>
      </c>
      <c r="Q164" s="48" t="s">
        <v>42</v>
      </c>
      <c r="R164" s="9"/>
      <c r="S164" s="9"/>
      <c r="T164" s="9"/>
      <c r="U164" s="9"/>
      <c r="V164" s="44"/>
    </row>
    <row r="165" spans="1:22" s="13" customFormat="1" ht="61.5" customHeight="1">
      <c r="A165" s="123" t="s">
        <v>143</v>
      </c>
      <c r="B165" s="124"/>
      <c r="C165" s="33">
        <v>2019</v>
      </c>
      <c r="D165" s="34">
        <v>2024</v>
      </c>
      <c r="E165" s="28" t="s">
        <v>42</v>
      </c>
      <c r="F165" s="28" t="s">
        <v>42</v>
      </c>
      <c r="G165" s="16" t="s">
        <v>42</v>
      </c>
      <c r="H165" s="16" t="s">
        <v>42</v>
      </c>
      <c r="I165" s="16" t="s">
        <v>42</v>
      </c>
      <c r="J165" s="16" t="s">
        <v>42</v>
      </c>
      <c r="K165" s="16" t="s">
        <v>42</v>
      </c>
      <c r="L165" s="16"/>
      <c r="M165" s="44"/>
      <c r="N165" s="84" t="s">
        <v>42</v>
      </c>
      <c r="O165" s="16" t="s">
        <v>42</v>
      </c>
      <c r="P165" s="47" t="s">
        <v>42</v>
      </c>
      <c r="Q165" s="47" t="s">
        <v>42</v>
      </c>
      <c r="R165" s="16"/>
      <c r="S165" s="16"/>
      <c r="T165" s="16"/>
      <c r="U165" s="16"/>
      <c r="V165" s="44"/>
    </row>
    <row r="166" spans="1:22" s="13" customFormat="1" ht="27.75" customHeight="1">
      <c r="A166" s="24"/>
      <c r="B166" s="146" t="s">
        <v>43</v>
      </c>
      <c r="C166" s="31"/>
      <c r="D166" s="36"/>
      <c r="E166" s="140" t="s">
        <v>14</v>
      </c>
      <c r="F166" s="21" t="s">
        <v>15</v>
      </c>
      <c r="G166" s="11">
        <f>H166+I166+J166+K166+L166+M166</f>
        <v>101526144.01000002</v>
      </c>
      <c r="H166" s="11">
        <f t="shared" ref="H166" si="162">H169</f>
        <v>27440316.68</v>
      </c>
      <c r="I166" s="11">
        <f t="shared" ref="I166:J166" si="163">I169</f>
        <v>56635880.410000004</v>
      </c>
      <c r="J166" s="11">
        <f t="shared" si="163"/>
        <v>9923519.120000001</v>
      </c>
      <c r="K166" s="11">
        <f>K169</f>
        <v>3677515.1500000004</v>
      </c>
      <c r="L166" s="11">
        <f t="shared" ref="L166:M166" si="164">L169</f>
        <v>3848912.65</v>
      </c>
      <c r="M166" s="11">
        <f t="shared" si="164"/>
        <v>0</v>
      </c>
      <c r="N166" s="82"/>
      <c r="O166" s="10"/>
      <c r="P166" s="42"/>
      <c r="Q166" s="42"/>
      <c r="R166" s="10"/>
      <c r="S166" s="10"/>
      <c r="T166" s="10"/>
      <c r="U166" s="10"/>
      <c r="V166" s="44"/>
    </row>
    <row r="167" spans="1:22" s="13" customFormat="1" ht="62.25" customHeight="1">
      <c r="A167" s="24"/>
      <c r="B167" s="147"/>
      <c r="C167" s="24">
        <v>2019</v>
      </c>
      <c r="D167" s="37">
        <v>2024</v>
      </c>
      <c r="E167" s="141"/>
      <c r="F167" s="21" t="s">
        <v>16</v>
      </c>
      <c r="G167" s="11">
        <f t="shared" ref="G167:G168" si="165">H167+I167+J167+K167+L167+M167</f>
        <v>27566936.189999998</v>
      </c>
      <c r="H167" s="11">
        <f t="shared" ref="H167" si="166">H170</f>
        <v>4402515.2600000007</v>
      </c>
      <c r="I167" s="11">
        <f t="shared" ref="I167:J167" si="167">I170</f>
        <v>5714474.0100000007</v>
      </c>
      <c r="J167" s="11">
        <f t="shared" si="167"/>
        <v>9923519.120000001</v>
      </c>
      <c r="K167" s="11">
        <f>K170</f>
        <v>3677515.1500000004</v>
      </c>
      <c r="L167" s="11">
        <f t="shared" ref="L167:M167" si="168">L170</f>
        <v>3848912.65</v>
      </c>
      <c r="M167" s="11">
        <f t="shared" si="168"/>
        <v>0</v>
      </c>
      <c r="N167" s="82"/>
      <c r="O167" s="10"/>
      <c r="P167" s="42"/>
      <c r="Q167" s="42"/>
      <c r="R167" s="10"/>
      <c r="S167" s="10"/>
      <c r="T167" s="10"/>
      <c r="U167" s="10"/>
      <c r="V167" s="44"/>
    </row>
    <row r="168" spans="1:22" s="13" customFormat="1" ht="41.25" customHeight="1">
      <c r="A168" s="32"/>
      <c r="B168" s="148"/>
      <c r="C168" s="32"/>
      <c r="D168" s="30"/>
      <c r="E168" s="142"/>
      <c r="F168" s="21" t="s">
        <v>17</v>
      </c>
      <c r="G168" s="11">
        <f t="shared" si="165"/>
        <v>73959207.820000008</v>
      </c>
      <c r="H168" s="11">
        <f t="shared" ref="H168" si="169">H171</f>
        <v>23037801.419999998</v>
      </c>
      <c r="I168" s="11">
        <f t="shared" ref="I168:J168" si="170">I171</f>
        <v>50921406.400000006</v>
      </c>
      <c r="J168" s="11">
        <f t="shared" si="170"/>
        <v>0</v>
      </c>
      <c r="K168" s="11">
        <f>K171</f>
        <v>0</v>
      </c>
      <c r="L168" s="11">
        <f t="shared" ref="L168:M168" si="171">L171</f>
        <v>0</v>
      </c>
      <c r="M168" s="11">
        <f t="shared" si="171"/>
        <v>0</v>
      </c>
      <c r="N168" s="82"/>
      <c r="O168" s="10"/>
      <c r="P168" s="42"/>
      <c r="Q168" s="42"/>
      <c r="R168" s="10"/>
      <c r="S168" s="10"/>
      <c r="T168" s="10"/>
      <c r="U168" s="10"/>
      <c r="V168" s="44"/>
    </row>
    <row r="169" spans="1:22" s="13" customFormat="1" ht="25.5" customHeight="1">
      <c r="A169" s="29"/>
      <c r="B169" s="146" t="s">
        <v>44</v>
      </c>
      <c r="C169" s="31"/>
      <c r="D169" s="36"/>
      <c r="E169" s="140" t="s">
        <v>14</v>
      </c>
      <c r="F169" s="21" t="s">
        <v>15</v>
      </c>
      <c r="G169" s="11">
        <f t="shared" ref="G169:G181" si="172">H169+I169+J169+K169+L169+M169</f>
        <v>101526144.01000002</v>
      </c>
      <c r="H169" s="11">
        <f t="shared" ref="H169" si="173">H220</f>
        <v>27440316.68</v>
      </c>
      <c r="I169" s="11">
        <f t="shared" ref="I169:J169" si="174">I220</f>
        <v>56635880.410000004</v>
      </c>
      <c r="J169" s="11">
        <f t="shared" si="174"/>
        <v>9923519.120000001</v>
      </c>
      <c r="K169" s="11">
        <f>K220</f>
        <v>3677515.1500000004</v>
      </c>
      <c r="L169" s="11">
        <f t="shared" ref="L169:M169" si="175">L220</f>
        <v>3848912.65</v>
      </c>
      <c r="M169" s="11">
        <f t="shared" si="175"/>
        <v>0</v>
      </c>
      <c r="N169" s="82"/>
      <c r="O169" s="10"/>
      <c r="P169" s="42"/>
      <c r="Q169" s="42"/>
      <c r="R169" s="10"/>
      <c r="S169" s="10"/>
      <c r="T169" s="10"/>
      <c r="U169" s="10"/>
      <c r="V169" s="44"/>
    </row>
    <row r="170" spans="1:22" s="13" customFormat="1" ht="68.25" customHeight="1">
      <c r="A170" s="29"/>
      <c r="B170" s="147"/>
      <c r="C170" s="24"/>
      <c r="D170" s="37"/>
      <c r="E170" s="141"/>
      <c r="F170" s="21" t="s">
        <v>16</v>
      </c>
      <c r="G170" s="11">
        <f t="shared" si="172"/>
        <v>27566936.189999998</v>
      </c>
      <c r="H170" s="11">
        <f t="shared" ref="H170" si="176">H221</f>
        <v>4402515.2600000007</v>
      </c>
      <c r="I170" s="11">
        <f t="shared" ref="I170:J170" si="177">I221</f>
        <v>5714474.0100000007</v>
      </c>
      <c r="J170" s="11">
        <f t="shared" si="177"/>
        <v>9923519.120000001</v>
      </c>
      <c r="K170" s="11">
        <f>K221</f>
        <v>3677515.1500000004</v>
      </c>
      <c r="L170" s="11">
        <f t="shared" ref="L170:M170" si="178">L221</f>
        <v>3848912.65</v>
      </c>
      <c r="M170" s="11">
        <f t="shared" si="178"/>
        <v>0</v>
      </c>
      <c r="N170" s="82"/>
      <c r="O170" s="10"/>
      <c r="P170" s="42"/>
      <c r="Q170" s="42"/>
      <c r="R170" s="10"/>
      <c r="S170" s="10"/>
      <c r="T170" s="10"/>
      <c r="U170" s="10"/>
      <c r="V170" s="44"/>
    </row>
    <row r="171" spans="1:22" s="13" customFormat="1" ht="42.75" customHeight="1">
      <c r="A171" s="29"/>
      <c r="B171" s="148"/>
      <c r="C171" s="32"/>
      <c r="D171" s="30"/>
      <c r="E171" s="142"/>
      <c r="F171" s="21" t="s">
        <v>17</v>
      </c>
      <c r="G171" s="11">
        <f t="shared" si="172"/>
        <v>73959207.820000008</v>
      </c>
      <c r="H171" s="11">
        <f t="shared" ref="H171" si="179">H222</f>
        <v>23037801.419999998</v>
      </c>
      <c r="I171" s="11">
        <f t="shared" ref="I171:J171" si="180">I222</f>
        <v>50921406.400000006</v>
      </c>
      <c r="J171" s="11">
        <f t="shared" si="180"/>
        <v>0</v>
      </c>
      <c r="K171" s="11">
        <f>K222</f>
        <v>0</v>
      </c>
      <c r="L171" s="11">
        <f t="shared" ref="L171:M171" si="181">L222</f>
        <v>0</v>
      </c>
      <c r="M171" s="11">
        <f t="shared" si="181"/>
        <v>0</v>
      </c>
      <c r="N171" s="82"/>
      <c r="O171" s="10"/>
      <c r="P171" s="42"/>
      <c r="Q171" s="42"/>
      <c r="R171" s="10"/>
      <c r="S171" s="10"/>
      <c r="T171" s="10"/>
      <c r="U171" s="10"/>
      <c r="V171" s="44"/>
    </row>
    <row r="172" spans="1:22" s="13" customFormat="1" ht="36" customHeight="1">
      <c r="A172" s="31"/>
      <c r="B172" s="149" t="s">
        <v>28</v>
      </c>
      <c r="C172" s="31"/>
      <c r="D172" s="36"/>
      <c r="E172" s="140" t="s">
        <v>14</v>
      </c>
      <c r="F172" s="21" t="s">
        <v>15</v>
      </c>
      <c r="G172" s="11">
        <f t="shared" si="172"/>
        <v>9218466.6400000006</v>
      </c>
      <c r="H172" s="11">
        <f>H173+H174</f>
        <v>1276982.3</v>
      </c>
      <c r="I172" s="11">
        <f t="shared" ref="I172:J172" si="182">I173+I174</f>
        <v>730603.59</v>
      </c>
      <c r="J172" s="11">
        <f t="shared" si="182"/>
        <v>2456858.86</v>
      </c>
      <c r="K172" s="11">
        <f>K173+K174</f>
        <v>2211172.9700000002</v>
      </c>
      <c r="L172" s="11">
        <f t="shared" ref="L172:M172" si="183">L173+L174</f>
        <v>2542848.92</v>
      </c>
      <c r="M172" s="11">
        <f t="shared" si="183"/>
        <v>0</v>
      </c>
      <c r="N172" s="83" t="s">
        <v>77</v>
      </c>
      <c r="O172" s="42" t="s">
        <v>65</v>
      </c>
      <c r="P172" s="42">
        <v>700</v>
      </c>
      <c r="Q172" s="42">
        <v>0</v>
      </c>
      <c r="R172" s="42">
        <v>0</v>
      </c>
      <c r="S172" s="42">
        <v>0</v>
      </c>
      <c r="T172" s="42">
        <v>0</v>
      </c>
      <c r="U172" s="42"/>
      <c r="V172" s="44"/>
    </row>
    <row r="173" spans="1:22" s="13" customFormat="1" ht="61.5" customHeight="1">
      <c r="A173" s="24"/>
      <c r="B173" s="150"/>
      <c r="C173" s="24">
        <v>2019</v>
      </c>
      <c r="D173" s="37">
        <v>2024</v>
      </c>
      <c r="E173" s="141"/>
      <c r="F173" s="21" t="s">
        <v>16</v>
      </c>
      <c r="G173" s="11">
        <f t="shared" si="172"/>
        <v>9114415.1600000001</v>
      </c>
      <c r="H173" s="11">
        <v>1172930.82</v>
      </c>
      <c r="I173" s="11">
        <v>730603.59</v>
      </c>
      <c r="J173" s="11">
        <v>2456858.86</v>
      </c>
      <c r="K173" s="11">
        <v>2211172.9700000002</v>
      </c>
      <c r="L173" s="11">
        <v>2542848.92</v>
      </c>
      <c r="M173" s="11">
        <v>0</v>
      </c>
      <c r="N173" s="82"/>
      <c r="O173" s="10"/>
      <c r="P173" s="42"/>
      <c r="Q173" s="42"/>
      <c r="R173" s="10"/>
      <c r="S173" s="10"/>
      <c r="T173" s="10"/>
      <c r="U173" s="10"/>
      <c r="V173" s="44"/>
    </row>
    <row r="174" spans="1:22" s="13" customFormat="1" ht="38.25" customHeight="1">
      <c r="A174" s="32"/>
      <c r="B174" s="151"/>
      <c r="C174" s="32"/>
      <c r="D174" s="30"/>
      <c r="E174" s="142"/>
      <c r="F174" s="21" t="s">
        <v>17</v>
      </c>
      <c r="G174" s="11">
        <f t="shared" si="172"/>
        <v>104051.48</v>
      </c>
      <c r="H174" s="11">
        <v>104051.48</v>
      </c>
      <c r="I174" s="11"/>
      <c r="J174" s="11"/>
      <c r="K174" s="11"/>
      <c r="L174" s="11"/>
      <c r="M174" s="44"/>
      <c r="N174" s="82"/>
      <c r="O174" s="10"/>
      <c r="P174" s="42"/>
      <c r="Q174" s="42"/>
      <c r="R174" s="10"/>
      <c r="S174" s="10"/>
      <c r="T174" s="10"/>
      <c r="U174" s="10"/>
      <c r="V174" s="44"/>
    </row>
    <row r="175" spans="1:22" s="13" customFormat="1" ht="57.75" customHeight="1">
      <c r="A175" s="31"/>
      <c r="B175" s="149" t="s">
        <v>45</v>
      </c>
      <c r="C175" s="31"/>
      <c r="D175" s="36"/>
      <c r="E175" s="140" t="s">
        <v>14</v>
      </c>
      <c r="F175" s="21" t="s">
        <v>15</v>
      </c>
      <c r="G175" s="11">
        <f t="shared" si="172"/>
        <v>804295.36</v>
      </c>
      <c r="H175" s="11">
        <f>H176+H177</f>
        <v>19072</v>
      </c>
      <c r="I175" s="11">
        <f t="shared" ref="I175:J175" si="184">I176+I177</f>
        <v>145223.35999999999</v>
      </c>
      <c r="J175" s="11">
        <f t="shared" si="184"/>
        <v>180000</v>
      </c>
      <c r="K175" s="11">
        <f>K176+K177</f>
        <v>230000</v>
      </c>
      <c r="L175" s="11">
        <f>L176+L177</f>
        <v>230000</v>
      </c>
      <c r="M175" s="44"/>
      <c r="N175" s="83" t="s">
        <v>66</v>
      </c>
      <c r="O175" s="10" t="s">
        <v>59</v>
      </c>
      <c r="P175" s="42"/>
      <c r="Q175" s="42">
        <v>100</v>
      </c>
      <c r="R175" s="10">
        <v>100</v>
      </c>
      <c r="S175" s="10">
        <v>100</v>
      </c>
      <c r="T175" s="10">
        <v>100</v>
      </c>
      <c r="U175" s="10"/>
      <c r="V175" s="44"/>
    </row>
    <row r="176" spans="1:22" s="13" customFormat="1" ht="61.5" customHeight="1">
      <c r="A176" s="24"/>
      <c r="B176" s="150"/>
      <c r="C176" s="24">
        <v>2019</v>
      </c>
      <c r="D176" s="37">
        <v>2024</v>
      </c>
      <c r="E176" s="141"/>
      <c r="F176" s="21" t="s">
        <v>16</v>
      </c>
      <c r="G176" s="11">
        <f t="shared" si="172"/>
        <v>804295.36</v>
      </c>
      <c r="H176" s="11">
        <v>19072</v>
      </c>
      <c r="I176" s="11">
        <v>145223.35999999999</v>
      </c>
      <c r="J176" s="11">
        <v>180000</v>
      </c>
      <c r="K176" s="11">
        <v>230000</v>
      </c>
      <c r="L176" s="11">
        <v>230000</v>
      </c>
      <c r="M176" s="44"/>
      <c r="N176" s="82"/>
      <c r="O176" s="10"/>
      <c r="P176" s="42"/>
      <c r="Q176" s="42"/>
      <c r="R176" s="10"/>
      <c r="S176" s="10"/>
      <c r="T176" s="10"/>
      <c r="U176" s="10"/>
      <c r="V176" s="44"/>
    </row>
    <row r="177" spans="1:22" s="13" customFormat="1" ht="41.25" customHeight="1">
      <c r="A177" s="32"/>
      <c r="B177" s="151"/>
      <c r="C177" s="32"/>
      <c r="D177" s="30"/>
      <c r="E177" s="142"/>
      <c r="F177" s="21" t="s">
        <v>17</v>
      </c>
      <c r="G177" s="11">
        <f t="shared" si="172"/>
        <v>0</v>
      </c>
      <c r="H177" s="11"/>
      <c r="I177" s="11"/>
      <c r="J177" s="11"/>
      <c r="K177" s="11"/>
      <c r="L177" s="11"/>
      <c r="M177" s="44"/>
      <c r="N177" s="82"/>
      <c r="O177" s="10"/>
      <c r="P177" s="42"/>
      <c r="Q177" s="42"/>
      <c r="R177" s="10"/>
      <c r="S177" s="10"/>
      <c r="T177" s="10"/>
      <c r="U177" s="10"/>
      <c r="V177" s="44"/>
    </row>
    <row r="178" spans="1:22" s="13" customFormat="1" ht="60" customHeight="1">
      <c r="A178" s="31"/>
      <c r="B178" s="149" t="s">
        <v>29</v>
      </c>
      <c r="C178" s="31"/>
      <c r="D178" s="36"/>
      <c r="E178" s="140" t="s">
        <v>14</v>
      </c>
      <c r="F178" s="21" t="s">
        <v>15</v>
      </c>
      <c r="G178" s="11">
        <f t="shared" si="172"/>
        <v>6199813.9299999997</v>
      </c>
      <c r="H178" s="11">
        <f t="shared" ref="H178" si="185">H179+H180</f>
        <v>1631436.99</v>
      </c>
      <c r="I178" s="11">
        <f>I179+I180</f>
        <v>1142710.77</v>
      </c>
      <c r="J178" s="11">
        <f t="shared" ref="J178" si="186">J179+J180</f>
        <v>1113260.26</v>
      </c>
      <c r="K178" s="11">
        <f>K179+K180</f>
        <v>1236342.18</v>
      </c>
      <c r="L178" s="11">
        <f>L179+L180</f>
        <v>1076063.73</v>
      </c>
      <c r="M178" s="44"/>
      <c r="N178" s="83" t="s">
        <v>78</v>
      </c>
      <c r="O178" s="42" t="s">
        <v>59</v>
      </c>
      <c r="P178" s="42"/>
      <c r="Q178" s="42">
        <v>65</v>
      </c>
      <c r="R178" s="42">
        <v>65</v>
      </c>
      <c r="S178" s="42">
        <v>70</v>
      </c>
      <c r="T178" s="42">
        <v>70</v>
      </c>
      <c r="U178" s="42"/>
      <c r="V178" s="44"/>
    </row>
    <row r="179" spans="1:22" s="13" customFormat="1" ht="65.25" customHeight="1">
      <c r="A179" s="24"/>
      <c r="B179" s="150"/>
      <c r="C179" s="24">
        <v>2017</v>
      </c>
      <c r="D179" s="37">
        <v>2025</v>
      </c>
      <c r="E179" s="141"/>
      <c r="F179" s="21" t="s">
        <v>16</v>
      </c>
      <c r="G179" s="11">
        <f t="shared" si="172"/>
        <v>6199813.9299999997</v>
      </c>
      <c r="H179" s="11">
        <v>1631436.99</v>
      </c>
      <c r="I179" s="11">
        <v>1142710.77</v>
      </c>
      <c r="J179" s="11">
        <v>1113260.26</v>
      </c>
      <c r="K179" s="11">
        <v>1236342.18</v>
      </c>
      <c r="L179" s="11">
        <v>1076063.73</v>
      </c>
      <c r="M179" s="44"/>
      <c r="N179" s="82"/>
      <c r="O179" s="10"/>
      <c r="P179" s="42"/>
      <c r="Q179" s="42"/>
      <c r="R179" s="10"/>
      <c r="S179" s="10"/>
      <c r="T179" s="10"/>
      <c r="U179" s="10"/>
      <c r="V179" s="44"/>
    </row>
    <row r="180" spans="1:22" s="13" customFormat="1" ht="36.75" customHeight="1">
      <c r="A180" s="32"/>
      <c r="B180" s="151"/>
      <c r="C180" s="32"/>
      <c r="D180" s="30"/>
      <c r="E180" s="142"/>
      <c r="F180" s="21" t="s">
        <v>17</v>
      </c>
      <c r="G180" s="11">
        <f t="shared" si="172"/>
        <v>0</v>
      </c>
      <c r="H180" s="11"/>
      <c r="I180" s="11"/>
      <c r="J180" s="11"/>
      <c r="K180" s="11"/>
      <c r="L180" s="11"/>
      <c r="M180" s="44"/>
      <c r="N180" s="82"/>
      <c r="O180" s="10"/>
      <c r="P180" s="42"/>
      <c r="Q180" s="42"/>
      <c r="R180" s="10"/>
      <c r="S180" s="10"/>
      <c r="T180" s="10"/>
      <c r="U180" s="10"/>
      <c r="V180" s="44"/>
    </row>
    <row r="181" spans="1:22" s="13" customFormat="1" ht="37.5" customHeight="1">
      <c r="A181" s="29"/>
      <c r="B181" s="149" t="s">
        <v>109</v>
      </c>
      <c r="C181" s="31"/>
      <c r="D181" s="36"/>
      <c r="E181" s="38"/>
      <c r="F181" s="21" t="s">
        <v>15</v>
      </c>
      <c r="G181" s="11">
        <f t="shared" si="172"/>
        <v>248754.29</v>
      </c>
      <c r="H181" s="11">
        <f>H182+H183</f>
        <v>248754.29</v>
      </c>
      <c r="I181" s="11"/>
      <c r="J181" s="11"/>
      <c r="K181" s="11"/>
      <c r="L181" s="11"/>
      <c r="M181" s="44"/>
      <c r="N181" s="83" t="s">
        <v>79</v>
      </c>
      <c r="O181" s="42" t="s">
        <v>65</v>
      </c>
      <c r="P181" s="42"/>
      <c r="Q181" s="42"/>
      <c r="R181" s="42"/>
      <c r="S181" s="42"/>
      <c r="T181" s="42"/>
      <c r="U181" s="42"/>
      <c r="V181" s="44"/>
    </row>
    <row r="182" spans="1:22" s="13" customFormat="1" ht="64.5" customHeight="1">
      <c r="A182" s="29"/>
      <c r="B182" s="150"/>
      <c r="C182" s="24">
        <v>2019</v>
      </c>
      <c r="D182" s="37">
        <v>2024</v>
      </c>
      <c r="E182" s="38" t="s">
        <v>14</v>
      </c>
      <c r="F182" s="21" t="s">
        <v>16</v>
      </c>
      <c r="G182" s="11">
        <f t="shared" ref="G182:G183" si="187">H182+I182+J182+K182+L182+M182</f>
        <v>0</v>
      </c>
      <c r="H182" s="11"/>
      <c r="I182" s="11"/>
      <c r="J182" s="11"/>
      <c r="K182" s="11"/>
      <c r="L182" s="11"/>
      <c r="M182" s="44"/>
      <c r="N182" s="82"/>
      <c r="O182" s="10"/>
      <c r="P182" s="42"/>
      <c r="Q182" s="42"/>
      <c r="R182" s="10"/>
      <c r="S182" s="10"/>
      <c r="T182" s="10"/>
      <c r="U182" s="10"/>
      <c r="V182" s="44"/>
    </row>
    <row r="183" spans="1:22" s="13" customFormat="1" ht="42" customHeight="1">
      <c r="A183" s="29"/>
      <c r="B183" s="151"/>
      <c r="C183" s="24"/>
      <c r="D183" s="37"/>
      <c r="E183" s="38"/>
      <c r="F183" s="21" t="s">
        <v>17</v>
      </c>
      <c r="G183" s="11">
        <f t="shared" si="187"/>
        <v>248754.29</v>
      </c>
      <c r="H183" s="11">
        <v>248754.29</v>
      </c>
      <c r="I183" s="11"/>
      <c r="J183" s="11"/>
      <c r="K183" s="11"/>
      <c r="L183" s="11"/>
      <c r="M183" s="44"/>
      <c r="N183" s="82"/>
      <c r="O183" s="10"/>
      <c r="P183" s="42"/>
      <c r="Q183" s="42"/>
      <c r="R183" s="10"/>
      <c r="S183" s="10"/>
      <c r="T183" s="10"/>
      <c r="U183" s="10"/>
      <c r="V183" s="44"/>
    </row>
    <row r="184" spans="1:22" s="13" customFormat="1" ht="69.75" hidden="1" customHeight="1">
      <c r="A184" s="43"/>
      <c r="B184" s="160" t="s">
        <v>100</v>
      </c>
      <c r="C184" s="143">
        <v>2017</v>
      </c>
      <c r="D184" s="143">
        <v>2025</v>
      </c>
      <c r="E184" s="140" t="s">
        <v>14</v>
      </c>
      <c r="F184" s="22" t="s">
        <v>15</v>
      </c>
      <c r="G184" s="11" t="e">
        <f>#REF!+#REF!+H184+I184+J184+K184</f>
        <v>#REF!</v>
      </c>
      <c r="H184" s="11">
        <f>H185+H186</f>
        <v>0</v>
      </c>
      <c r="I184" s="11"/>
      <c r="J184" s="11"/>
      <c r="K184" s="11"/>
      <c r="L184" s="11"/>
      <c r="M184" s="44"/>
      <c r="N184" s="83" t="s">
        <v>86</v>
      </c>
      <c r="O184" s="42" t="s">
        <v>82</v>
      </c>
      <c r="P184" s="42">
        <v>0</v>
      </c>
      <c r="Q184" s="42">
        <v>0</v>
      </c>
      <c r="R184" s="10"/>
      <c r="S184" s="10"/>
      <c r="T184" s="10"/>
      <c r="U184" s="10"/>
      <c r="V184" s="44"/>
    </row>
    <row r="185" spans="1:22" s="13" customFormat="1" ht="70.5" hidden="1" customHeight="1">
      <c r="A185" s="43"/>
      <c r="B185" s="161"/>
      <c r="C185" s="144"/>
      <c r="D185" s="144"/>
      <c r="E185" s="141"/>
      <c r="F185" s="22" t="s">
        <v>16</v>
      </c>
      <c r="G185" s="11" t="e">
        <f>#REF!+#REF!+H185+I185+J185+K185</f>
        <v>#REF!</v>
      </c>
      <c r="H185" s="11">
        <v>0</v>
      </c>
      <c r="I185" s="11"/>
      <c r="J185" s="11"/>
      <c r="K185" s="11"/>
      <c r="L185" s="11"/>
      <c r="M185" s="44"/>
      <c r="N185" s="82"/>
      <c r="O185" s="10"/>
      <c r="P185" s="42"/>
      <c r="Q185" s="42"/>
      <c r="R185" s="10"/>
      <c r="S185" s="10"/>
      <c r="T185" s="10"/>
      <c r="U185" s="10"/>
      <c r="V185" s="44"/>
    </row>
    <row r="186" spans="1:22" s="13" customFormat="1" ht="57.75" hidden="1" customHeight="1">
      <c r="A186" s="43"/>
      <c r="B186" s="162"/>
      <c r="C186" s="145"/>
      <c r="D186" s="145"/>
      <c r="E186" s="142"/>
      <c r="F186" s="22" t="s">
        <v>17</v>
      </c>
      <c r="G186" s="11" t="e">
        <f>#REF!+#REF!+H186+I186+J186+K186</f>
        <v>#REF!</v>
      </c>
      <c r="H186" s="11"/>
      <c r="I186" s="11"/>
      <c r="J186" s="11"/>
      <c r="K186" s="11"/>
      <c r="L186" s="11"/>
      <c r="M186" s="44"/>
      <c r="N186" s="82"/>
      <c r="O186" s="10"/>
      <c r="P186" s="42"/>
      <c r="Q186" s="42"/>
      <c r="R186" s="10"/>
      <c r="S186" s="10"/>
      <c r="T186" s="10"/>
      <c r="U186" s="10"/>
      <c r="V186" s="44"/>
    </row>
    <row r="187" spans="1:22" s="13" customFormat="1" ht="34.5" customHeight="1">
      <c r="A187" s="43"/>
      <c r="B187" s="160" t="s">
        <v>101</v>
      </c>
      <c r="C187" s="143">
        <v>2019</v>
      </c>
      <c r="D187" s="143">
        <v>2024</v>
      </c>
      <c r="E187" s="140" t="s">
        <v>14</v>
      </c>
      <c r="F187" s="22" t="s">
        <v>15</v>
      </c>
      <c r="G187" s="11">
        <f>H187+I187+J187+K187+L187+M187</f>
        <v>4518606.68</v>
      </c>
      <c r="H187" s="11">
        <f>H188+H189</f>
        <v>4518606.68</v>
      </c>
      <c r="I187" s="11"/>
      <c r="J187" s="11"/>
      <c r="K187" s="11"/>
      <c r="L187" s="11"/>
      <c r="M187" s="44"/>
      <c r="N187" s="83" t="s">
        <v>86</v>
      </c>
      <c r="O187" s="42" t="s">
        <v>65</v>
      </c>
      <c r="P187" s="42">
        <v>3100</v>
      </c>
      <c r="Q187" s="42">
        <v>3100</v>
      </c>
      <c r="R187" s="10"/>
      <c r="S187" s="10"/>
      <c r="T187" s="10"/>
      <c r="U187" s="10"/>
      <c r="V187" s="44"/>
    </row>
    <row r="188" spans="1:22" s="13" customFormat="1" ht="65.25" customHeight="1">
      <c r="A188" s="43"/>
      <c r="B188" s="161"/>
      <c r="C188" s="144"/>
      <c r="D188" s="144"/>
      <c r="E188" s="141"/>
      <c r="F188" s="22" t="s">
        <v>16</v>
      </c>
      <c r="G188" s="11">
        <f t="shared" ref="G188:G219" si="188">H188+I188+J188+K188+L188+M188</f>
        <v>591608.68000000005</v>
      </c>
      <c r="H188" s="11">
        <v>591608.68000000005</v>
      </c>
      <c r="I188" s="11"/>
      <c r="J188" s="11"/>
      <c r="K188" s="11"/>
      <c r="L188" s="11"/>
      <c r="M188" s="44"/>
      <c r="N188" s="82"/>
      <c r="O188" s="10"/>
      <c r="P188" s="42"/>
      <c r="Q188" s="42"/>
      <c r="R188" s="10"/>
      <c r="S188" s="10"/>
      <c r="T188" s="10"/>
      <c r="U188" s="10"/>
      <c r="V188" s="44"/>
    </row>
    <row r="189" spans="1:22" s="13" customFormat="1" ht="39" customHeight="1">
      <c r="A189" s="43"/>
      <c r="B189" s="162"/>
      <c r="C189" s="145"/>
      <c r="D189" s="145"/>
      <c r="E189" s="142"/>
      <c r="F189" s="22" t="s">
        <v>17</v>
      </c>
      <c r="G189" s="11">
        <f t="shared" si="188"/>
        <v>3926998</v>
      </c>
      <c r="H189" s="11">
        <v>3926998</v>
      </c>
      <c r="I189" s="11"/>
      <c r="J189" s="11"/>
      <c r="K189" s="11"/>
      <c r="L189" s="11"/>
      <c r="M189" s="44"/>
      <c r="N189" s="82"/>
      <c r="O189" s="10"/>
      <c r="P189" s="42"/>
      <c r="Q189" s="42"/>
      <c r="R189" s="10"/>
      <c r="S189" s="10"/>
      <c r="T189" s="10"/>
      <c r="U189" s="10"/>
      <c r="V189" s="44"/>
    </row>
    <row r="190" spans="1:22" s="13" customFormat="1" ht="2.25" hidden="1" customHeight="1">
      <c r="A190" s="43"/>
      <c r="B190" s="157" t="s">
        <v>85</v>
      </c>
      <c r="C190" s="143">
        <v>2017</v>
      </c>
      <c r="D190" s="143">
        <v>2025</v>
      </c>
      <c r="E190" s="140" t="s">
        <v>14</v>
      </c>
      <c r="F190" s="22" t="s">
        <v>15</v>
      </c>
      <c r="G190" s="11">
        <f t="shared" si="188"/>
        <v>0</v>
      </c>
      <c r="H190" s="11">
        <f>H191+H192</f>
        <v>0</v>
      </c>
      <c r="I190" s="11"/>
      <c r="J190" s="11"/>
      <c r="K190" s="11"/>
      <c r="L190" s="11"/>
      <c r="M190" s="44"/>
      <c r="N190" s="83" t="s">
        <v>86</v>
      </c>
      <c r="O190" s="42" t="s">
        <v>65</v>
      </c>
      <c r="P190" s="42">
        <v>0</v>
      </c>
      <c r="Q190" s="42">
        <v>0</v>
      </c>
      <c r="R190" s="10"/>
      <c r="S190" s="10"/>
      <c r="T190" s="10"/>
      <c r="U190" s="10"/>
      <c r="V190" s="44"/>
    </row>
    <row r="191" spans="1:22" s="13" customFormat="1" ht="104.25" hidden="1" customHeight="1">
      <c r="A191" s="43"/>
      <c r="B191" s="158"/>
      <c r="C191" s="144"/>
      <c r="D191" s="144"/>
      <c r="E191" s="141"/>
      <c r="F191" s="22" t="s">
        <v>16</v>
      </c>
      <c r="G191" s="11">
        <f t="shared" si="188"/>
        <v>0</v>
      </c>
      <c r="H191" s="11">
        <v>0</v>
      </c>
      <c r="I191" s="11"/>
      <c r="J191" s="11"/>
      <c r="K191" s="11"/>
      <c r="L191" s="11"/>
      <c r="M191" s="44"/>
      <c r="N191" s="82"/>
      <c r="O191" s="10"/>
      <c r="P191" s="42"/>
      <c r="Q191" s="42"/>
      <c r="R191" s="10"/>
      <c r="S191" s="10"/>
      <c r="T191" s="10"/>
      <c r="U191" s="10"/>
      <c r="V191" s="44"/>
    </row>
    <row r="192" spans="1:22" s="13" customFormat="1" ht="79.5" hidden="1" customHeight="1">
      <c r="A192" s="43"/>
      <c r="B192" s="159"/>
      <c r="C192" s="145"/>
      <c r="D192" s="145"/>
      <c r="E192" s="142"/>
      <c r="F192" s="22" t="s">
        <v>17</v>
      </c>
      <c r="G192" s="11">
        <f t="shared" si="188"/>
        <v>0</v>
      </c>
      <c r="H192" s="11"/>
      <c r="I192" s="11"/>
      <c r="J192" s="11"/>
      <c r="K192" s="11"/>
      <c r="L192" s="11"/>
      <c r="M192" s="44"/>
      <c r="N192" s="82"/>
      <c r="O192" s="10"/>
      <c r="P192" s="42"/>
      <c r="Q192" s="42"/>
      <c r="R192" s="10"/>
      <c r="S192" s="10"/>
      <c r="T192" s="10"/>
      <c r="U192" s="10"/>
      <c r="V192" s="44"/>
    </row>
    <row r="193" spans="1:22" s="13" customFormat="1" ht="1.5" hidden="1" customHeight="1">
      <c r="A193" s="43"/>
      <c r="B193" s="157" t="s">
        <v>84</v>
      </c>
      <c r="C193" s="143">
        <v>2017</v>
      </c>
      <c r="D193" s="143">
        <v>2025</v>
      </c>
      <c r="E193" s="140" t="s">
        <v>14</v>
      </c>
      <c r="F193" s="22" t="s">
        <v>15</v>
      </c>
      <c r="G193" s="11">
        <f t="shared" si="188"/>
        <v>0</v>
      </c>
      <c r="H193" s="11">
        <f>H194+H195</f>
        <v>0</v>
      </c>
      <c r="I193" s="11"/>
      <c r="J193" s="11"/>
      <c r="K193" s="11"/>
      <c r="L193" s="11"/>
      <c r="M193" s="44"/>
      <c r="N193" s="83" t="s">
        <v>81</v>
      </c>
      <c r="O193" s="42" t="s">
        <v>82</v>
      </c>
      <c r="P193" s="42">
        <v>0</v>
      </c>
      <c r="Q193" s="42">
        <v>0</v>
      </c>
      <c r="R193" s="10"/>
      <c r="S193" s="10"/>
      <c r="T193" s="10"/>
      <c r="U193" s="10"/>
      <c r="V193" s="44"/>
    </row>
    <row r="194" spans="1:22" s="13" customFormat="1" ht="48" hidden="1" customHeight="1">
      <c r="A194" s="43"/>
      <c r="B194" s="158"/>
      <c r="C194" s="144"/>
      <c r="D194" s="144"/>
      <c r="E194" s="141"/>
      <c r="F194" s="22" t="s">
        <v>16</v>
      </c>
      <c r="G194" s="11">
        <f t="shared" si="188"/>
        <v>0</v>
      </c>
      <c r="H194" s="11">
        <v>0</v>
      </c>
      <c r="I194" s="11"/>
      <c r="J194" s="11"/>
      <c r="K194" s="11"/>
      <c r="L194" s="11"/>
      <c r="M194" s="44"/>
      <c r="N194" s="82"/>
      <c r="O194" s="10"/>
      <c r="P194" s="42"/>
      <c r="Q194" s="42"/>
      <c r="R194" s="10"/>
      <c r="S194" s="10"/>
      <c r="T194" s="10"/>
      <c r="U194" s="10"/>
      <c r="V194" s="44"/>
    </row>
    <row r="195" spans="1:22" s="13" customFormat="1" ht="62.25" hidden="1" customHeight="1">
      <c r="A195" s="43"/>
      <c r="B195" s="159"/>
      <c r="C195" s="145"/>
      <c r="D195" s="145"/>
      <c r="E195" s="142"/>
      <c r="F195" s="22" t="s">
        <v>17</v>
      </c>
      <c r="G195" s="11">
        <f t="shared" si="188"/>
        <v>0</v>
      </c>
      <c r="H195" s="11"/>
      <c r="I195" s="11"/>
      <c r="J195" s="11"/>
      <c r="K195" s="11"/>
      <c r="L195" s="11"/>
      <c r="M195" s="44"/>
      <c r="N195" s="82"/>
      <c r="O195" s="10"/>
      <c r="P195" s="42"/>
      <c r="Q195" s="42"/>
      <c r="R195" s="10"/>
      <c r="S195" s="10"/>
      <c r="T195" s="10"/>
      <c r="U195" s="10"/>
      <c r="V195" s="44"/>
    </row>
    <row r="196" spans="1:22" s="13" customFormat="1" ht="62.25" hidden="1" customHeight="1">
      <c r="A196" s="62"/>
      <c r="B196" s="157" t="s">
        <v>103</v>
      </c>
      <c r="C196" s="143">
        <v>2018</v>
      </c>
      <c r="D196" s="143">
        <v>2025</v>
      </c>
      <c r="E196" s="140" t="s">
        <v>14</v>
      </c>
      <c r="F196" s="22" t="s">
        <v>15</v>
      </c>
      <c r="G196" s="11">
        <f t="shared" si="188"/>
        <v>0</v>
      </c>
      <c r="H196" s="11">
        <f>H197+H198</f>
        <v>0</v>
      </c>
      <c r="I196" s="11"/>
      <c r="J196" s="11"/>
      <c r="K196" s="11"/>
      <c r="L196" s="11"/>
      <c r="M196" s="44"/>
      <c r="N196" s="83" t="s">
        <v>86</v>
      </c>
      <c r="O196" s="42" t="s">
        <v>65</v>
      </c>
      <c r="P196" s="42">
        <v>2915</v>
      </c>
      <c r="Q196" s="42">
        <v>2915</v>
      </c>
      <c r="R196" s="10"/>
      <c r="S196" s="10"/>
      <c r="T196" s="10"/>
      <c r="U196" s="10"/>
      <c r="V196" s="44"/>
    </row>
    <row r="197" spans="1:22" s="13" customFormat="1" ht="62.25" hidden="1" customHeight="1">
      <c r="A197" s="62"/>
      <c r="B197" s="158"/>
      <c r="C197" s="144"/>
      <c r="D197" s="144"/>
      <c r="E197" s="141"/>
      <c r="F197" s="22" t="s">
        <v>16</v>
      </c>
      <c r="G197" s="11">
        <f t="shared" si="188"/>
        <v>0</v>
      </c>
      <c r="H197" s="11">
        <v>0</v>
      </c>
      <c r="I197" s="11"/>
      <c r="J197" s="11"/>
      <c r="K197" s="11"/>
      <c r="L197" s="11"/>
      <c r="M197" s="44"/>
      <c r="N197" s="82"/>
      <c r="O197" s="10"/>
      <c r="P197" s="42"/>
      <c r="Q197" s="42"/>
      <c r="R197" s="10"/>
      <c r="S197" s="10"/>
      <c r="T197" s="10"/>
      <c r="U197" s="10"/>
      <c r="V197" s="44"/>
    </row>
    <row r="198" spans="1:22" s="13" customFormat="1" ht="62.25" hidden="1" customHeight="1">
      <c r="A198" s="62"/>
      <c r="B198" s="159"/>
      <c r="C198" s="145"/>
      <c r="D198" s="145"/>
      <c r="E198" s="142"/>
      <c r="F198" s="22" t="s">
        <v>17</v>
      </c>
      <c r="G198" s="11">
        <f t="shared" si="188"/>
        <v>0</v>
      </c>
      <c r="H198" s="11"/>
      <c r="I198" s="11"/>
      <c r="J198" s="11"/>
      <c r="K198" s="11"/>
      <c r="L198" s="11"/>
      <c r="M198" s="44"/>
      <c r="N198" s="82"/>
      <c r="O198" s="10"/>
      <c r="P198" s="42"/>
      <c r="Q198" s="42"/>
      <c r="R198" s="10"/>
      <c r="S198" s="10"/>
      <c r="T198" s="10"/>
      <c r="U198" s="10"/>
      <c r="V198" s="44"/>
    </row>
    <row r="199" spans="1:22" s="13" customFormat="1" ht="1.5" hidden="1" customHeight="1">
      <c r="A199" s="62"/>
      <c r="B199" s="157" t="s">
        <v>104</v>
      </c>
      <c r="C199" s="143">
        <v>2018</v>
      </c>
      <c r="D199" s="143">
        <v>2025</v>
      </c>
      <c r="E199" s="140" t="s">
        <v>14</v>
      </c>
      <c r="F199" s="22" t="s">
        <v>15</v>
      </c>
      <c r="G199" s="11">
        <f t="shared" si="188"/>
        <v>0</v>
      </c>
      <c r="H199" s="11">
        <f>H200+H201</f>
        <v>0</v>
      </c>
      <c r="I199" s="11"/>
      <c r="J199" s="11"/>
      <c r="K199" s="11"/>
      <c r="L199" s="11"/>
      <c r="M199" s="44"/>
      <c r="N199" s="83" t="s">
        <v>86</v>
      </c>
      <c r="O199" s="42" t="s">
        <v>65</v>
      </c>
      <c r="P199" s="42">
        <v>1450</v>
      </c>
      <c r="Q199" s="42">
        <v>1450</v>
      </c>
      <c r="R199" s="10"/>
      <c r="S199" s="10"/>
      <c r="T199" s="10"/>
      <c r="U199" s="10"/>
      <c r="V199" s="44"/>
    </row>
    <row r="200" spans="1:22" s="13" customFormat="1" ht="62.25" hidden="1" customHeight="1">
      <c r="A200" s="62"/>
      <c r="B200" s="158"/>
      <c r="C200" s="144"/>
      <c r="D200" s="144"/>
      <c r="E200" s="141"/>
      <c r="F200" s="22" t="s">
        <v>16</v>
      </c>
      <c r="G200" s="11">
        <f t="shared" si="188"/>
        <v>0</v>
      </c>
      <c r="H200" s="11">
        <v>0</v>
      </c>
      <c r="I200" s="11"/>
      <c r="J200" s="11"/>
      <c r="K200" s="11"/>
      <c r="L200" s="11"/>
      <c r="M200" s="44"/>
      <c r="N200" s="82"/>
      <c r="O200" s="10"/>
      <c r="P200" s="42"/>
      <c r="Q200" s="42"/>
      <c r="R200" s="10"/>
      <c r="S200" s="10"/>
      <c r="T200" s="10"/>
      <c r="U200" s="10"/>
      <c r="V200" s="44"/>
    </row>
    <row r="201" spans="1:22" s="13" customFormat="1" ht="62.25" hidden="1" customHeight="1">
      <c r="A201" s="62"/>
      <c r="B201" s="159"/>
      <c r="C201" s="145"/>
      <c r="D201" s="145"/>
      <c r="E201" s="142"/>
      <c r="F201" s="22" t="s">
        <v>17</v>
      </c>
      <c r="G201" s="11">
        <f t="shared" si="188"/>
        <v>0</v>
      </c>
      <c r="H201" s="11"/>
      <c r="I201" s="11"/>
      <c r="J201" s="11"/>
      <c r="K201" s="11"/>
      <c r="L201" s="11"/>
      <c r="M201" s="44"/>
      <c r="N201" s="82"/>
      <c r="O201" s="10"/>
      <c r="P201" s="42"/>
      <c r="Q201" s="42"/>
      <c r="R201" s="10"/>
      <c r="S201" s="10"/>
      <c r="T201" s="10"/>
      <c r="U201" s="10"/>
      <c r="V201" s="44"/>
    </row>
    <row r="202" spans="1:22" s="13" customFormat="1" ht="58.5" customHeight="1">
      <c r="A202" s="63"/>
      <c r="B202" s="157" t="s">
        <v>106</v>
      </c>
      <c r="C202" s="143">
        <v>2019</v>
      </c>
      <c r="D202" s="143">
        <v>2024</v>
      </c>
      <c r="E202" s="140" t="s">
        <v>14</v>
      </c>
      <c r="F202" s="22" t="s">
        <v>15</v>
      </c>
      <c r="G202" s="11">
        <f t="shared" si="188"/>
        <v>1500000</v>
      </c>
      <c r="H202" s="11">
        <f>H203+H204</f>
        <v>1500000</v>
      </c>
      <c r="I202" s="11"/>
      <c r="J202" s="11"/>
      <c r="K202" s="11"/>
      <c r="L202" s="11"/>
      <c r="M202" s="44"/>
      <c r="N202" s="81" t="s">
        <v>105</v>
      </c>
      <c r="O202" s="10" t="s">
        <v>59</v>
      </c>
      <c r="P202" s="42"/>
      <c r="Q202" s="42">
        <v>100</v>
      </c>
      <c r="R202" s="10"/>
      <c r="S202" s="10"/>
      <c r="T202" s="10"/>
      <c r="U202" s="10"/>
      <c r="V202" s="44"/>
    </row>
    <row r="203" spans="1:22" s="13" customFormat="1" ht="62.25" customHeight="1">
      <c r="A203" s="63"/>
      <c r="B203" s="158"/>
      <c r="C203" s="144"/>
      <c r="D203" s="144"/>
      <c r="E203" s="141"/>
      <c r="F203" s="22" t="s">
        <v>16</v>
      </c>
      <c r="G203" s="11">
        <f t="shared" si="188"/>
        <v>75193</v>
      </c>
      <c r="H203" s="11">
        <v>75193</v>
      </c>
      <c r="I203" s="11"/>
      <c r="J203" s="11"/>
      <c r="K203" s="11"/>
      <c r="L203" s="11"/>
      <c r="M203" s="44"/>
      <c r="N203" s="82"/>
      <c r="O203" s="10"/>
      <c r="P203" s="42"/>
      <c r="Q203" s="42"/>
      <c r="R203" s="10"/>
      <c r="S203" s="10"/>
      <c r="T203" s="10"/>
      <c r="U203" s="10"/>
      <c r="V203" s="44"/>
    </row>
    <row r="204" spans="1:22" s="13" customFormat="1" ht="42" customHeight="1">
      <c r="A204" s="63"/>
      <c r="B204" s="159"/>
      <c r="C204" s="145"/>
      <c r="D204" s="145"/>
      <c r="E204" s="142"/>
      <c r="F204" s="22" t="s">
        <v>17</v>
      </c>
      <c r="G204" s="11">
        <f t="shared" si="188"/>
        <v>1424807</v>
      </c>
      <c r="H204" s="11">
        <v>1424807</v>
      </c>
      <c r="I204" s="11"/>
      <c r="J204" s="11"/>
      <c r="K204" s="11"/>
      <c r="L204" s="11"/>
      <c r="M204" s="44"/>
      <c r="N204" s="82"/>
      <c r="O204" s="10"/>
      <c r="P204" s="42"/>
      <c r="Q204" s="42"/>
      <c r="R204" s="10"/>
      <c r="S204" s="10"/>
      <c r="T204" s="10"/>
      <c r="U204" s="10"/>
      <c r="V204" s="44"/>
    </row>
    <row r="205" spans="1:22" s="13" customFormat="1" ht="49.5" customHeight="1">
      <c r="A205" s="64"/>
      <c r="B205" s="157" t="s">
        <v>107</v>
      </c>
      <c r="C205" s="143">
        <v>2019</v>
      </c>
      <c r="D205" s="143">
        <v>2024</v>
      </c>
      <c r="E205" s="140" t="s">
        <v>14</v>
      </c>
      <c r="F205" s="22" t="s">
        <v>15</v>
      </c>
      <c r="G205" s="11">
        <f t="shared" si="188"/>
        <v>18245464.419999998</v>
      </c>
      <c r="H205" s="11">
        <f>H206+H207</f>
        <v>18245464.419999998</v>
      </c>
      <c r="I205" s="11"/>
      <c r="J205" s="11"/>
      <c r="K205" s="11"/>
      <c r="L205" s="11"/>
      <c r="M205" s="44"/>
      <c r="N205" s="83" t="s">
        <v>127</v>
      </c>
      <c r="O205" s="10" t="s">
        <v>82</v>
      </c>
      <c r="P205" s="42"/>
      <c r="Q205" s="42">
        <v>1</v>
      </c>
      <c r="R205" s="10"/>
      <c r="S205" s="10"/>
      <c r="T205" s="10"/>
      <c r="U205" s="10"/>
      <c r="V205" s="44"/>
    </row>
    <row r="206" spans="1:22" s="13" customFormat="1" ht="61.5" customHeight="1">
      <c r="A206" s="64"/>
      <c r="B206" s="158"/>
      <c r="C206" s="144"/>
      <c r="D206" s="144"/>
      <c r="E206" s="141"/>
      <c r="F206" s="22" t="s">
        <v>16</v>
      </c>
      <c r="G206" s="11">
        <f t="shared" si="188"/>
        <v>912273.77</v>
      </c>
      <c r="H206" s="11">
        <v>912273.77</v>
      </c>
      <c r="I206" s="11"/>
      <c r="J206" s="11"/>
      <c r="K206" s="11"/>
      <c r="L206" s="11"/>
      <c r="M206" s="44"/>
      <c r="N206" s="82"/>
      <c r="O206" s="10"/>
      <c r="P206" s="42"/>
      <c r="Q206" s="42"/>
      <c r="R206" s="10"/>
      <c r="S206" s="10"/>
      <c r="T206" s="10"/>
      <c r="U206" s="10"/>
      <c r="V206" s="44"/>
    </row>
    <row r="207" spans="1:22" s="13" customFormat="1" ht="72" customHeight="1">
      <c r="A207" s="64"/>
      <c r="B207" s="159"/>
      <c r="C207" s="145"/>
      <c r="D207" s="145"/>
      <c r="E207" s="142"/>
      <c r="F207" s="22" t="s">
        <v>17</v>
      </c>
      <c r="G207" s="11">
        <f t="shared" si="188"/>
        <v>17333190.649999999</v>
      </c>
      <c r="H207" s="11">
        <v>17333190.649999999</v>
      </c>
      <c r="I207" s="11"/>
      <c r="J207" s="11"/>
      <c r="K207" s="11"/>
      <c r="L207" s="11"/>
      <c r="M207" s="44"/>
      <c r="N207" s="82"/>
      <c r="O207" s="10"/>
      <c r="P207" s="42"/>
      <c r="Q207" s="42"/>
      <c r="R207" s="10"/>
      <c r="S207" s="10"/>
      <c r="T207" s="10"/>
      <c r="U207" s="10"/>
      <c r="V207" s="44"/>
    </row>
    <row r="208" spans="1:22" s="13" customFormat="1" ht="37.5" customHeight="1">
      <c r="A208" s="72"/>
      <c r="B208" s="157" t="s">
        <v>106</v>
      </c>
      <c r="C208" s="143">
        <v>2019</v>
      </c>
      <c r="D208" s="143">
        <v>2024</v>
      </c>
      <c r="E208" s="140" t="s">
        <v>14</v>
      </c>
      <c r="F208" s="22" t="s">
        <v>15</v>
      </c>
      <c r="G208" s="11">
        <f t="shared" si="188"/>
        <v>480996</v>
      </c>
      <c r="H208" s="11"/>
      <c r="I208" s="11">
        <f>I209+I210</f>
        <v>480996</v>
      </c>
      <c r="J208" s="11"/>
      <c r="K208" s="11"/>
      <c r="L208" s="11"/>
      <c r="M208" s="44"/>
      <c r="N208" s="81" t="s">
        <v>105</v>
      </c>
      <c r="O208" s="10" t="s">
        <v>59</v>
      </c>
      <c r="P208" s="42"/>
      <c r="Q208" s="42"/>
      <c r="R208" s="10">
        <v>100</v>
      </c>
      <c r="S208" s="10"/>
      <c r="T208" s="10"/>
      <c r="U208" s="10"/>
      <c r="V208" s="44"/>
    </row>
    <row r="209" spans="1:22" s="13" customFormat="1" ht="63" customHeight="1">
      <c r="A209" s="72"/>
      <c r="B209" s="158"/>
      <c r="C209" s="144"/>
      <c r="D209" s="144"/>
      <c r="E209" s="141"/>
      <c r="F209" s="22" t="s">
        <v>16</v>
      </c>
      <c r="G209" s="11">
        <f t="shared" si="188"/>
        <v>480996</v>
      </c>
      <c r="H209" s="11"/>
      <c r="I209" s="11">
        <v>480996</v>
      </c>
      <c r="J209" s="11"/>
      <c r="K209" s="11"/>
      <c r="L209" s="11"/>
      <c r="M209" s="44"/>
      <c r="N209" s="82"/>
      <c r="O209" s="10"/>
      <c r="P209" s="42"/>
      <c r="Q209" s="42"/>
      <c r="R209" s="10"/>
      <c r="S209" s="10"/>
      <c r="T209" s="10"/>
      <c r="U209" s="10"/>
      <c r="V209" s="44"/>
    </row>
    <row r="210" spans="1:22" s="13" customFormat="1" ht="58.5" customHeight="1">
      <c r="A210" s="72"/>
      <c r="B210" s="159"/>
      <c r="C210" s="145"/>
      <c r="D210" s="145"/>
      <c r="E210" s="142"/>
      <c r="F210" s="22" t="s">
        <v>17</v>
      </c>
      <c r="G210" s="11"/>
      <c r="H210" s="11"/>
      <c r="I210" s="11"/>
      <c r="J210" s="11"/>
      <c r="K210" s="11"/>
      <c r="L210" s="11"/>
      <c r="M210" s="44"/>
      <c r="N210" s="82"/>
      <c r="O210" s="10"/>
      <c r="P210" s="42"/>
      <c r="Q210" s="42"/>
      <c r="R210" s="10"/>
      <c r="S210" s="10"/>
      <c r="T210" s="10"/>
      <c r="U210" s="10"/>
      <c r="V210" s="44"/>
    </row>
    <row r="211" spans="1:22" s="13" customFormat="1" ht="39" customHeight="1">
      <c r="A211" s="72"/>
      <c r="B211" s="157" t="s">
        <v>125</v>
      </c>
      <c r="C211" s="143">
        <v>2019</v>
      </c>
      <c r="D211" s="143">
        <v>2024</v>
      </c>
      <c r="E211" s="140" t="s">
        <v>14</v>
      </c>
      <c r="F211" s="22" t="s">
        <v>15</v>
      </c>
      <c r="G211" s="11">
        <f t="shared" si="188"/>
        <v>28099286.91</v>
      </c>
      <c r="H211" s="11"/>
      <c r="I211" s="11">
        <f>I212+I213</f>
        <v>28099286.91</v>
      </c>
      <c r="J211" s="11"/>
      <c r="K211" s="11"/>
      <c r="L211" s="11"/>
      <c r="M211" s="44"/>
      <c r="N211" s="83" t="s">
        <v>86</v>
      </c>
      <c r="O211" s="69" t="s">
        <v>167</v>
      </c>
      <c r="P211" s="42"/>
      <c r="Q211" s="42"/>
      <c r="R211" s="10">
        <v>20.82</v>
      </c>
      <c r="S211" s="10"/>
      <c r="T211" s="10"/>
      <c r="U211" s="10"/>
      <c r="V211" s="44"/>
    </row>
    <row r="212" spans="1:22" s="13" customFormat="1" ht="64.5" customHeight="1">
      <c r="A212" s="72"/>
      <c r="B212" s="158"/>
      <c r="C212" s="144"/>
      <c r="D212" s="144"/>
      <c r="E212" s="141"/>
      <c r="F212" s="22" t="s">
        <v>16</v>
      </c>
      <c r="G212" s="11">
        <f t="shared" si="188"/>
        <v>1913087.29</v>
      </c>
      <c r="H212" s="11"/>
      <c r="I212" s="11">
        <v>1913087.29</v>
      </c>
      <c r="J212" s="11"/>
      <c r="K212" s="11"/>
      <c r="L212" s="11"/>
      <c r="M212" s="44"/>
      <c r="N212" s="82"/>
      <c r="O212" s="10"/>
      <c r="P212" s="42"/>
      <c r="Q212" s="42"/>
      <c r="R212" s="10"/>
      <c r="S212" s="10"/>
      <c r="T212" s="10"/>
      <c r="U212" s="10"/>
      <c r="V212" s="44"/>
    </row>
    <row r="213" spans="1:22" s="13" customFormat="1" ht="50.25" customHeight="1">
      <c r="A213" s="72"/>
      <c r="B213" s="159"/>
      <c r="C213" s="145"/>
      <c r="D213" s="145"/>
      <c r="E213" s="142"/>
      <c r="F213" s="22" t="s">
        <v>17</v>
      </c>
      <c r="G213" s="11">
        <f t="shared" si="188"/>
        <v>26186199.620000001</v>
      </c>
      <c r="H213" s="11"/>
      <c r="I213" s="11">
        <v>26186199.620000001</v>
      </c>
      <c r="J213" s="11"/>
      <c r="K213" s="11"/>
      <c r="L213" s="11"/>
      <c r="M213" s="44"/>
      <c r="N213" s="82"/>
      <c r="O213" s="10"/>
      <c r="P213" s="42"/>
      <c r="Q213" s="42"/>
      <c r="R213" s="10"/>
      <c r="S213" s="10"/>
      <c r="T213" s="10"/>
      <c r="U213" s="10"/>
      <c r="V213" s="44"/>
    </row>
    <row r="214" spans="1:22" s="13" customFormat="1" ht="38.25" customHeight="1">
      <c r="A214" s="72"/>
      <c r="B214" s="157" t="s">
        <v>126</v>
      </c>
      <c r="C214" s="143">
        <v>2019</v>
      </c>
      <c r="D214" s="143">
        <v>2024</v>
      </c>
      <c r="E214" s="140" t="s">
        <v>14</v>
      </c>
      <c r="F214" s="22" t="s">
        <v>15</v>
      </c>
      <c r="G214" s="11">
        <f t="shared" si="188"/>
        <v>26037059.780000001</v>
      </c>
      <c r="H214" s="11"/>
      <c r="I214" s="11">
        <f>I215+I216</f>
        <v>26037059.780000001</v>
      </c>
      <c r="J214" s="11"/>
      <c r="K214" s="11"/>
      <c r="L214" s="11"/>
      <c r="M214" s="44"/>
      <c r="N214" s="83" t="s">
        <v>127</v>
      </c>
      <c r="O214" s="10" t="s">
        <v>82</v>
      </c>
      <c r="P214" s="42"/>
      <c r="Q214" s="42"/>
      <c r="R214" s="42">
        <v>0.95899999999999996</v>
      </c>
      <c r="S214" s="10"/>
      <c r="T214" s="10"/>
      <c r="U214" s="10"/>
      <c r="V214" s="44"/>
    </row>
    <row r="215" spans="1:22" s="13" customFormat="1" ht="67.5" customHeight="1">
      <c r="A215" s="72"/>
      <c r="B215" s="158"/>
      <c r="C215" s="144"/>
      <c r="D215" s="144"/>
      <c r="E215" s="141"/>
      <c r="F215" s="22" t="s">
        <v>16</v>
      </c>
      <c r="G215" s="11">
        <f t="shared" si="188"/>
        <v>1301853</v>
      </c>
      <c r="H215" s="11"/>
      <c r="I215" s="11">
        <v>1301853</v>
      </c>
      <c r="J215" s="11"/>
      <c r="K215" s="11"/>
      <c r="L215" s="11"/>
      <c r="M215" s="44"/>
      <c r="N215" s="82"/>
      <c r="O215" s="10"/>
      <c r="P215" s="42"/>
      <c r="Q215" s="42"/>
      <c r="R215" s="10"/>
      <c r="S215" s="10"/>
      <c r="T215" s="10"/>
      <c r="U215" s="10"/>
      <c r="V215" s="44"/>
    </row>
    <row r="216" spans="1:22" s="13" customFormat="1" ht="54" customHeight="1">
      <c r="A216" s="72"/>
      <c r="B216" s="159"/>
      <c r="C216" s="145"/>
      <c r="D216" s="145"/>
      <c r="E216" s="142"/>
      <c r="F216" s="22" t="s">
        <v>17</v>
      </c>
      <c r="G216" s="11">
        <f t="shared" si="188"/>
        <v>24735206.780000001</v>
      </c>
      <c r="H216" s="11"/>
      <c r="I216" s="11">
        <v>24735206.780000001</v>
      </c>
      <c r="J216" s="11"/>
      <c r="K216" s="11"/>
      <c r="L216" s="11"/>
      <c r="M216" s="44"/>
      <c r="N216" s="82"/>
      <c r="O216" s="10"/>
      <c r="P216" s="42"/>
      <c r="Q216" s="42"/>
      <c r="R216" s="10"/>
      <c r="S216" s="10"/>
      <c r="T216" s="10"/>
      <c r="U216" s="10"/>
      <c r="V216" s="44"/>
    </row>
    <row r="217" spans="1:22" s="13" customFormat="1" ht="45.75" customHeight="1">
      <c r="A217" s="77"/>
      <c r="B217" s="157" t="s">
        <v>169</v>
      </c>
      <c r="C217" s="143">
        <v>2021</v>
      </c>
      <c r="D217" s="143">
        <v>2024</v>
      </c>
      <c r="E217" s="140" t="s">
        <v>14</v>
      </c>
      <c r="F217" s="22" t="s">
        <v>15</v>
      </c>
      <c r="G217" s="11">
        <f t="shared" si="188"/>
        <v>6173400</v>
      </c>
      <c r="H217" s="11"/>
      <c r="I217" s="11"/>
      <c r="J217" s="11">
        <f>J218+J219</f>
        <v>6173400</v>
      </c>
      <c r="K217" s="11"/>
      <c r="L217" s="11"/>
      <c r="M217" s="44"/>
      <c r="N217" s="82"/>
      <c r="O217" s="10"/>
      <c r="P217" s="42"/>
      <c r="Q217" s="42"/>
      <c r="R217" s="10"/>
      <c r="S217" s="10"/>
      <c r="T217" s="10"/>
      <c r="U217" s="10"/>
      <c r="V217" s="44"/>
    </row>
    <row r="218" spans="1:22" s="13" customFormat="1" ht="45.75" customHeight="1">
      <c r="A218" s="77"/>
      <c r="B218" s="158"/>
      <c r="C218" s="144"/>
      <c r="D218" s="144"/>
      <c r="E218" s="141"/>
      <c r="F218" s="22" t="s">
        <v>16</v>
      </c>
      <c r="G218" s="11">
        <f t="shared" si="188"/>
        <v>6173400</v>
      </c>
      <c r="H218" s="11"/>
      <c r="I218" s="11"/>
      <c r="J218" s="11">
        <v>6173400</v>
      </c>
      <c r="L218" s="11"/>
      <c r="M218" s="44"/>
      <c r="N218" s="82"/>
      <c r="O218" s="10"/>
      <c r="P218" s="42"/>
      <c r="Q218" s="42"/>
      <c r="R218" s="10"/>
      <c r="S218" s="10"/>
      <c r="T218" s="10"/>
      <c r="U218" s="10"/>
      <c r="V218" s="44"/>
    </row>
    <row r="219" spans="1:22" s="13" customFormat="1" ht="45.75" customHeight="1">
      <c r="A219" s="77"/>
      <c r="B219" s="159"/>
      <c r="C219" s="145"/>
      <c r="D219" s="145"/>
      <c r="E219" s="142"/>
      <c r="F219" s="22" t="s">
        <v>17</v>
      </c>
      <c r="G219" s="11">
        <f t="shared" si="188"/>
        <v>0</v>
      </c>
      <c r="H219" s="11"/>
      <c r="I219" s="11"/>
      <c r="J219" s="11"/>
      <c r="K219" s="11"/>
      <c r="L219" s="11"/>
      <c r="M219" s="44"/>
      <c r="N219" s="82"/>
      <c r="O219" s="10"/>
      <c r="P219" s="42"/>
      <c r="Q219" s="42"/>
      <c r="R219" s="10"/>
      <c r="S219" s="10"/>
      <c r="T219" s="10"/>
      <c r="U219" s="10"/>
      <c r="V219" s="44"/>
    </row>
    <row r="220" spans="1:22" s="13" customFormat="1" ht="27" customHeight="1">
      <c r="A220" s="24"/>
      <c r="B220" s="187" t="s">
        <v>144</v>
      </c>
      <c r="C220" s="134">
        <v>2019</v>
      </c>
      <c r="D220" s="134">
        <v>2024</v>
      </c>
      <c r="E220" s="218" t="s">
        <v>14</v>
      </c>
      <c r="F220" s="91" t="s">
        <v>15</v>
      </c>
      <c r="G220" s="99">
        <f>H220+I220+J220+K220+L220+M220</f>
        <v>101526144.01000002</v>
      </c>
      <c r="H220" s="99">
        <f>H214+H211+H208+H202+H187+H181+H178+H175+H172+H205</f>
        <v>27440316.68</v>
      </c>
      <c r="I220" s="99">
        <f>I214+I211+I208+I202+I187+I181+I178+I175+I172+I205</f>
        <v>56635880.410000004</v>
      </c>
      <c r="J220" s="99">
        <f>J214+J211+J208+J202+J187+J181+J178+J175+J172+J205+J217</f>
        <v>9923519.120000001</v>
      </c>
      <c r="K220" s="99">
        <f>K214+K211+K208+K202+K187+K181+K178+K175+K172+K205</f>
        <v>3677515.1500000004</v>
      </c>
      <c r="L220" s="99">
        <f t="shared" ref="L220:M220" si="189">L214+L211+L208+L202+L187+L181+L178+L175+L172+L205</f>
        <v>3848912.65</v>
      </c>
      <c r="M220" s="99">
        <f t="shared" si="189"/>
        <v>0</v>
      </c>
      <c r="N220" s="82"/>
      <c r="O220" s="10"/>
      <c r="P220" s="42"/>
      <c r="Q220" s="42"/>
      <c r="R220" s="10"/>
      <c r="S220" s="10"/>
      <c r="T220" s="10"/>
      <c r="U220" s="10"/>
      <c r="V220" s="44"/>
    </row>
    <row r="221" spans="1:22" s="13" customFormat="1" ht="60.75" customHeight="1">
      <c r="A221" s="24"/>
      <c r="B221" s="188"/>
      <c r="C221" s="135"/>
      <c r="D221" s="135"/>
      <c r="E221" s="219"/>
      <c r="F221" s="91" t="s">
        <v>16</v>
      </c>
      <c r="G221" s="92">
        <f t="shared" ref="G221:G222" si="190">H221+I221+J221+K221+L221+M221</f>
        <v>27566936.189999998</v>
      </c>
      <c r="H221" s="92">
        <f>H215+H212+H209+H206+H203+H188+H182+H179+H176+H173</f>
        <v>4402515.2600000007</v>
      </c>
      <c r="I221" s="92">
        <f t="shared" ref="I221:M221" si="191">I215+I212+I209+I206+I203+I188+I182+I179+I176+I173</f>
        <v>5714474.0100000007</v>
      </c>
      <c r="J221" s="92">
        <f>J215+J212+J209+J206+J203+J188+J182+J179+J176+J173+J218</f>
        <v>9923519.120000001</v>
      </c>
      <c r="K221" s="92">
        <f t="shared" si="191"/>
        <v>3677515.1500000004</v>
      </c>
      <c r="L221" s="92">
        <f t="shared" si="191"/>
        <v>3848912.65</v>
      </c>
      <c r="M221" s="92">
        <f t="shared" si="191"/>
        <v>0</v>
      </c>
      <c r="N221" s="82"/>
      <c r="O221" s="10"/>
      <c r="P221" s="42"/>
      <c r="Q221" s="42"/>
      <c r="R221" s="10"/>
      <c r="S221" s="10"/>
      <c r="T221" s="10"/>
      <c r="U221" s="10"/>
      <c r="V221" s="44"/>
    </row>
    <row r="222" spans="1:22" s="13" customFormat="1" ht="47.25" customHeight="1">
      <c r="A222" s="32"/>
      <c r="B222" s="189"/>
      <c r="C222" s="136"/>
      <c r="D222" s="136"/>
      <c r="E222" s="220"/>
      <c r="F222" s="91" t="s">
        <v>17</v>
      </c>
      <c r="G222" s="92">
        <f t="shared" si="190"/>
        <v>73959207.820000008</v>
      </c>
      <c r="H222" s="92">
        <f>H216+H213+H210+H207+H204+H189+H183+H180+H177+H174</f>
        <v>23037801.419999998</v>
      </c>
      <c r="I222" s="92">
        <f t="shared" ref="I222:M222" si="192">I216+I213+I210+I207+I204+I189+I183+I180+I177+I174</f>
        <v>50921406.400000006</v>
      </c>
      <c r="J222" s="92">
        <f t="shared" si="192"/>
        <v>0</v>
      </c>
      <c r="K222" s="92">
        <f t="shared" si="192"/>
        <v>0</v>
      </c>
      <c r="L222" s="92">
        <f t="shared" si="192"/>
        <v>0</v>
      </c>
      <c r="M222" s="92">
        <f t="shared" si="192"/>
        <v>0</v>
      </c>
      <c r="N222" s="82"/>
      <c r="O222" s="10"/>
      <c r="P222" s="42"/>
      <c r="Q222" s="42"/>
      <c r="R222" s="10"/>
      <c r="S222" s="10"/>
      <c r="T222" s="10"/>
      <c r="U222" s="10"/>
      <c r="V222" s="44"/>
    </row>
    <row r="223" spans="1:22" s="13" customFormat="1" ht="85.5" customHeight="1">
      <c r="A223" s="152" t="s">
        <v>145</v>
      </c>
      <c r="B223" s="153"/>
      <c r="C223" s="33" t="s">
        <v>42</v>
      </c>
      <c r="D223" s="33" t="s">
        <v>42</v>
      </c>
      <c r="E223" s="33" t="s">
        <v>42</v>
      </c>
      <c r="F223" s="35" t="s">
        <v>42</v>
      </c>
      <c r="G223" s="11" t="s">
        <v>42</v>
      </c>
      <c r="H223" s="35" t="s">
        <v>42</v>
      </c>
      <c r="I223" s="35" t="s">
        <v>42</v>
      </c>
      <c r="J223" s="35" t="s">
        <v>42</v>
      </c>
      <c r="K223" s="35" t="s">
        <v>42</v>
      </c>
      <c r="L223" s="35"/>
      <c r="M223" s="44"/>
      <c r="N223" s="86" t="s">
        <v>42</v>
      </c>
      <c r="O223" s="35" t="s">
        <v>42</v>
      </c>
      <c r="P223" s="35" t="s">
        <v>42</v>
      </c>
      <c r="Q223" s="35" t="s">
        <v>42</v>
      </c>
      <c r="R223" s="35" t="s">
        <v>42</v>
      </c>
      <c r="S223" s="35" t="s">
        <v>42</v>
      </c>
      <c r="T223" s="35" t="s">
        <v>42</v>
      </c>
      <c r="U223" s="35"/>
      <c r="V223" s="44"/>
    </row>
    <row r="224" spans="1:22" s="13" customFormat="1" ht="87" customHeight="1">
      <c r="A224" s="216" t="s">
        <v>89</v>
      </c>
      <c r="B224" s="217"/>
      <c r="C224" s="33">
        <v>2019</v>
      </c>
      <c r="D224" s="33">
        <v>2024</v>
      </c>
      <c r="E224" s="56"/>
      <c r="F224" s="21"/>
      <c r="G224" s="11"/>
      <c r="H224" s="11"/>
      <c r="I224" s="11"/>
      <c r="J224" s="11"/>
      <c r="K224" s="11"/>
      <c r="L224" s="11"/>
      <c r="M224" s="44"/>
      <c r="N224" s="82"/>
      <c r="O224" s="10"/>
      <c r="P224" s="42"/>
      <c r="Q224" s="42"/>
      <c r="R224" s="10"/>
      <c r="S224" s="10"/>
      <c r="T224" s="10"/>
      <c r="U224" s="10"/>
      <c r="V224" s="44"/>
    </row>
    <row r="225" spans="1:22" s="13" customFormat="1" ht="31.5" customHeight="1">
      <c r="A225" s="51"/>
      <c r="B225" s="157" t="s">
        <v>96</v>
      </c>
      <c r="C225" s="143">
        <v>2019</v>
      </c>
      <c r="D225" s="143">
        <v>2024</v>
      </c>
      <c r="E225" s="140" t="s">
        <v>14</v>
      </c>
      <c r="F225" s="21" t="s">
        <v>15</v>
      </c>
      <c r="G225" s="11">
        <f>G228</f>
        <v>0</v>
      </c>
      <c r="H225" s="11">
        <f t="shared" ref="H225:J225" si="193">H228</f>
        <v>0</v>
      </c>
      <c r="I225" s="11">
        <f t="shared" si="193"/>
        <v>0</v>
      </c>
      <c r="J225" s="11">
        <f t="shared" si="193"/>
        <v>0</v>
      </c>
      <c r="K225" s="11">
        <f>K228</f>
        <v>0</v>
      </c>
      <c r="L225" s="11"/>
      <c r="M225" s="44"/>
      <c r="N225" s="82"/>
      <c r="O225" s="10"/>
      <c r="P225" s="42"/>
      <c r="Q225" s="42"/>
      <c r="R225" s="10"/>
      <c r="S225" s="10"/>
      <c r="T225" s="10"/>
      <c r="U225" s="10"/>
      <c r="V225" s="44"/>
    </row>
    <row r="226" spans="1:22" s="13" customFormat="1" ht="31.5" customHeight="1">
      <c r="A226" s="51"/>
      <c r="B226" s="158"/>
      <c r="C226" s="144"/>
      <c r="D226" s="144"/>
      <c r="E226" s="141"/>
      <c r="F226" s="21" t="s">
        <v>88</v>
      </c>
      <c r="G226" s="11">
        <f>G229</f>
        <v>0</v>
      </c>
      <c r="H226" s="11">
        <f t="shared" ref="H226:J226" si="194">H229</f>
        <v>0</v>
      </c>
      <c r="I226" s="11">
        <f t="shared" si="194"/>
        <v>0</v>
      </c>
      <c r="J226" s="11">
        <f t="shared" si="194"/>
        <v>0</v>
      </c>
      <c r="K226" s="11">
        <f>K229</f>
        <v>0</v>
      </c>
      <c r="L226" s="11"/>
      <c r="M226" s="44"/>
      <c r="N226" s="82"/>
      <c r="O226" s="10"/>
      <c r="P226" s="42"/>
      <c r="Q226" s="42"/>
      <c r="R226" s="10"/>
      <c r="S226" s="10"/>
      <c r="T226" s="10"/>
      <c r="U226" s="10"/>
      <c r="V226" s="44"/>
    </row>
    <row r="227" spans="1:22" s="13" customFormat="1" ht="45.75" customHeight="1">
      <c r="A227" s="51"/>
      <c r="B227" s="159"/>
      <c r="C227" s="145"/>
      <c r="D227" s="145"/>
      <c r="E227" s="142"/>
      <c r="F227" s="21" t="s">
        <v>17</v>
      </c>
      <c r="G227" s="11"/>
      <c r="H227" s="11"/>
      <c r="I227" s="11"/>
      <c r="J227" s="11"/>
      <c r="K227" s="11"/>
      <c r="L227" s="11"/>
      <c r="M227" s="44"/>
      <c r="N227" s="82"/>
      <c r="O227" s="10"/>
      <c r="P227" s="42"/>
      <c r="Q227" s="42"/>
      <c r="R227" s="10"/>
      <c r="S227" s="10"/>
      <c r="T227" s="10"/>
      <c r="U227" s="10"/>
      <c r="V227" s="44"/>
    </row>
    <row r="228" spans="1:22" s="13" customFormat="1" ht="28.5" customHeight="1">
      <c r="A228" s="143"/>
      <c r="B228" s="146" t="s">
        <v>110</v>
      </c>
      <c r="C228" s="143">
        <v>2019</v>
      </c>
      <c r="D228" s="143">
        <v>2024</v>
      </c>
      <c r="E228" s="140" t="s">
        <v>14</v>
      </c>
      <c r="F228" s="21" t="s">
        <v>15</v>
      </c>
      <c r="G228" s="11">
        <f>G231</f>
        <v>0</v>
      </c>
      <c r="H228" s="11">
        <f t="shared" ref="H228:J228" si="195">H231</f>
        <v>0</v>
      </c>
      <c r="I228" s="11">
        <f t="shared" si="195"/>
        <v>0</v>
      </c>
      <c r="J228" s="11">
        <f t="shared" si="195"/>
        <v>0</v>
      </c>
      <c r="K228" s="11">
        <f>K231</f>
        <v>0</v>
      </c>
      <c r="L228" s="11"/>
      <c r="M228" s="44"/>
      <c r="N228" s="82"/>
      <c r="O228" s="10"/>
      <c r="P228" s="42"/>
      <c r="Q228" s="42"/>
      <c r="R228" s="10"/>
      <c r="S228" s="10"/>
      <c r="T228" s="10"/>
      <c r="U228" s="10"/>
      <c r="V228" s="44"/>
    </row>
    <row r="229" spans="1:22" s="13" customFormat="1" ht="30" customHeight="1">
      <c r="A229" s="144"/>
      <c r="B229" s="147"/>
      <c r="C229" s="144"/>
      <c r="D229" s="144"/>
      <c r="E229" s="141"/>
      <c r="F229" s="21" t="s">
        <v>88</v>
      </c>
      <c r="G229" s="11">
        <f>G232</f>
        <v>0</v>
      </c>
      <c r="H229" s="11">
        <f t="shared" ref="H229:J229" si="196">H232</f>
        <v>0</v>
      </c>
      <c r="I229" s="11">
        <f t="shared" si="196"/>
        <v>0</v>
      </c>
      <c r="J229" s="11">
        <f t="shared" si="196"/>
        <v>0</v>
      </c>
      <c r="K229" s="11">
        <f>K232</f>
        <v>0</v>
      </c>
      <c r="L229" s="11"/>
      <c r="M229" s="44"/>
      <c r="N229" s="82"/>
      <c r="O229" s="10"/>
      <c r="P229" s="42"/>
      <c r="Q229" s="42"/>
      <c r="R229" s="10"/>
      <c r="S229" s="10"/>
      <c r="T229" s="10"/>
      <c r="U229" s="10"/>
      <c r="V229" s="44"/>
    </row>
    <row r="230" spans="1:22" s="13" customFormat="1" ht="134.25" customHeight="1">
      <c r="A230" s="145"/>
      <c r="B230" s="148"/>
      <c r="C230" s="145"/>
      <c r="D230" s="145"/>
      <c r="E230" s="142"/>
      <c r="F230" s="21" t="s">
        <v>17</v>
      </c>
      <c r="G230" s="11"/>
      <c r="H230" s="11"/>
      <c r="I230" s="11"/>
      <c r="J230" s="11"/>
      <c r="K230" s="11"/>
      <c r="L230" s="11"/>
      <c r="M230" s="44"/>
      <c r="N230" s="82"/>
      <c r="O230" s="10"/>
      <c r="P230" s="42"/>
      <c r="Q230" s="42"/>
      <c r="R230" s="10"/>
      <c r="S230" s="10"/>
      <c r="T230" s="10"/>
      <c r="U230" s="10"/>
      <c r="V230" s="44"/>
    </row>
    <row r="231" spans="1:22" s="13" customFormat="1" ht="58.5" customHeight="1">
      <c r="A231" s="52"/>
      <c r="B231" s="149" t="s">
        <v>90</v>
      </c>
      <c r="C231" s="143">
        <v>2019</v>
      </c>
      <c r="D231" s="143">
        <v>2024</v>
      </c>
      <c r="E231" s="140" t="s">
        <v>14</v>
      </c>
      <c r="F231" s="21" t="s">
        <v>15</v>
      </c>
      <c r="G231" s="11">
        <f>H231+I231+J231+K231+L231</f>
        <v>0</v>
      </c>
      <c r="H231" s="11">
        <f t="shared" ref="H231:J231" si="197">H232</f>
        <v>0</v>
      </c>
      <c r="I231" s="11">
        <f t="shared" si="197"/>
        <v>0</v>
      </c>
      <c r="J231" s="11">
        <f t="shared" si="197"/>
        <v>0</v>
      </c>
      <c r="K231" s="11">
        <f>K232</f>
        <v>0</v>
      </c>
      <c r="L231" s="11"/>
      <c r="M231" s="44"/>
      <c r="N231" s="87"/>
      <c r="O231" s="10"/>
      <c r="P231" s="42"/>
      <c r="Q231" s="42"/>
      <c r="R231" s="42"/>
      <c r="S231" s="42"/>
      <c r="T231" s="42"/>
      <c r="U231" s="42"/>
      <c r="V231" s="44"/>
    </row>
    <row r="232" spans="1:22" s="13" customFormat="1" ht="28.5" customHeight="1">
      <c r="A232" s="53"/>
      <c r="B232" s="150"/>
      <c r="C232" s="144"/>
      <c r="D232" s="144"/>
      <c r="E232" s="141"/>
      <c r="F232" s="21" t="s">
        <v>88</v>
      </c>
      <c r="G232" s="11">
        <f>H232+I232+J232+K232+L232</f>
        <v>0</v>
      </c>
      <c r="H232" s="11">
        <v>0</v>
      </c>
      <c r="I232" s="11"/>
      <c r="J232" s="11"/>
      <c r="K232" s="11"/>
      <c r="L232" s="11"/>
      <c r="M232" s="44"/>
      <c r="N232" s="82"/>
      <c r="O232" s="10"/>
      <c r="P232" s="42"/>
      <c r="Q232" s="42"/>
      <c r="R232" s="10"/>
      <c r="S232" s="10"/>
      <c r="T232" s="10"/>
      <c r="U232" s="10"/>
      <c r="V232" s="44"/>
    </row>
    <row r="233" spans="1:22" s="13" customFormat="1" ht="36" customHeight="1">
      <c r="A233" s="54"/>
      <c r="B233" s="151"/>
      <c r="C233" s="145"/>
      <c r="D233" s="145"/>
      <c r="E233" s="142"/>
      <c r="F233" s="21" t="s">
        <v>17</v>
      </c>
      <c r="G233" s="11"/>
      <c r="H233" s="11"/>
      <c r="I233" s="11"/>
      <c r="J233" s="11"/>
      <c r="K233" s="11"/>
      <c r="L233" s="11"/>
      <c r="M233" s="44"/>
      <c r="N233" s="82"/>
      <c r="O233" s="10"/>
      <c r="P233" s="42"/>
      <c r="Q233" s="42"/>
      <c r="R233" s="10"/>
      <c r="S233" s="10"/>
      <c r="T233" s="10"/>
      <c r="U233" s="10"/>
      <c r="V233" s="44"/>
    </row>
    <row r="234" spans="1:22" s="13" customFormat="1" ht="25.5" customHeight="1">
      <c r="A234" s="55"/>
      <c r="B234" s="146" t="s">
        <v>91</v>
      </c>
      <c r="C234" s="143">
        <v>2019</v>
      </c>
      <c r="D234" s="143">
        <v>2024</v>
      </c>
      <c r="E234" s="140" t="s">
        <v>14</v>
      </c>
      <c r="F234" s="21" t="s">
        <v>15</v>
      </c>
      <c r="G234" s="11">
        <f>G237</f>
        <v>402288.5</v>
      </c>
      <c r="H234" s="11">
        <f t="shared" ref="H234:J234" si="198">H237</f>
        <v>79298.5</v>
      </c>
      <c r="I234" s="11">
        <f t="shared" si="198"/>
        <v>76990</v>
      </c>
      <c r="J234" s="11">
        <f t="shared" si="198"/>
        <v>82000</v>
      </c>
      <c r="K234" s="11">
        <f>K237</f>
        <v>82000</v>
      </c>
      <c r="L234" s="11">
        <f>L237</f>
        <v>82000</v>
      </c>
      <c r="M234" s="44"/>
      <c r="N234" s="82"/>
      <c r="O234" s="10"/>
      <c r="P234" s="42"/>
      <c r="Q234" s="42"/>
      <c r="R234" s="10"/>
      <c r="S234" s="10"/>
      <c r="T234" s="10"/>
      <c r="U234" s="10"/>
      <c r="V234" s="44"/>
    </row>
    <row r="235" spans="1:22" s="13" customFormat="1" ht="31.5" customHeight="1">
      <c r="A235" s="55"/>
      <c r="B235" s="147"/>
      <c r="C235" s="144"/>
      <c r="D235" s="144"/>
      <c r="E235" s="141"/>
      <c r="F235" s="21" t="s">
        <v>88</v>
      </c>
      <c r="G235" s="11">
        <f>G238</f>
        <v>402288.5</v>
      </c>
      <c r="H235" s="11">
        <f t="shared" ref="H235:J235" si="199">H238</f>
        <v>79298.5</v>
      </c>
      <c r="I235" s="11">
        <f t="shared" si="199"/>
        <v>76990</v>
      </c>
      <c r="J235" s="11">
        <f t="shared" si="199"/>
        <v>82000</v>
      </c>
      <c r="K235" s="11">
        <f>K238</f>
        <v>82000</v>
      </c>
      <c r="L235" s="11">
        <f>L238</f>
        <v>82000</v>
      </c>
      <c r="M235" s="44"/>
      <c r="N235" s="82"/>
      <c r="O235" s="10"/>
      <c r="P235" s="42"/>
      <c r="Q235" s="42"/>
      <c r="R235" s="10"/>
      <c r="S235" s="10"/>
      <c r="T235" s="10"/>
      <c r="U235" s="10"/>
      <c r="V235" s="44"/>
    </row>
    <row r="236" spans="1:22" s="13" customFormat="1" ht="36.75" customHeight="1">
      <c r="A236" s="55"/>
      <c r="B236" s="148"/>
      <c r="C236" s="145"/>
      <c r="D236" s="145"/>
      <c r="E236" s="142"/>
      <c r="F236" s="21" t="s">
        <v>17</v>
      </c>
      <c r="G236" s="11"/>
      <c r="H236" s="11"/>
      <c r="I236" s="11"/>
      <c r="J236" s="11"/>
      <c r="K236" s="11"/>
      <c r="L236" s="11"/>
      <c r="M236" s="44"/>
      <c r="N236" s="82"/>
      <c r="O236" s="10"/>
      <c r="P236" s="42"/>
      <c r="Q236" s="42"/>
      <c r="R236" s="10"/>
      <c r="S236" s="10"/>
      <c r="T236" s="10"/>
      <c r="U236" s="10"/>
      <c r="V236" s="44"/>
    </row>
    <row r="237" spans="1:22" s="13" customFormat="1" ht="29.25" customHeight="1">
      <c r="A237" s="55"/>
      <c r="B237" s="146" t="s">
        <v>111</v>
      </c>
      <c r="C237" s="143">
        <v>2019</v>
      </c>
      <c r="D237" s="143">
        <v>2024</v>
      </c>
      <c r="E237" s="140" t="s">
        <v>14</v>
      </c>
      <c r="F237" s="21" t="s">
        <v>15</v>
      </c>
      <c r="G237" s="11">
        <f>G240+G243+G246</f>
        <v>402288.5</v>
      </c>
      <c r="H237" s="11">
        <f t="shared" ref="H237:J237" si="200">H240+H243+H246</f>
        <v>79298.5</v>
      </c>
      <c r="I237" s="11">
        <f t="shared" si="200"/>
        <v>76990</v>
      </c>
      <c r="J237" s="11">
        <f t="shared" si="200"/>
        <v>82000</v>
      </c>
      <c r="K237" s="11">
        <f>K240+K243+K246</f>
        <v>82000</v>
      </c>
      <c r="L237" s="11">
        <f>L240+L243+L246</f>
        <v>82000</v>
      </c>
      <c r="M237" s="44"/>
      <c r="N237" s="82"/>
      <c r="O237" s="10"/>
      <c r="P237" s="42"/>
      <c r="Q237" s="42"/>
      <c r="R237" s="10"/>
      <c r="S237" s="10"/>
      <c r="T237" s="10"/>
      <c r="U237" s="10"/>
      <c r="V237" s="44"/>
    </row>
    <row r="238" spans="1:22" s="13" customFormat="1" ht="30.75" customHeight="1">
      <c r="A238" s="55"/>
      <c r="B238" s="147"/>
      <c r="C238" s="144"/>
      <c r="D238" s="144"/>
      <c r="E238" s="141"/>
      <c r="F238" s="21" t="s">
        <v>88</v>
      </c>
      <c r="G238" s="11">
        <f>G241+G244+G247</f>
        <v>402288.5</v>
      </c>
      <c r="H238" s="11">
        <f t="shared" ref="H238:J238" si="201">H241+H244+H247</f>
        <v>79298.5</v>
      </c>
      <c r="I238" s="11">
        <f t="shared" si="201"/>
        <v>76990</v>
      </c>
      <c r="J238" s="11">
        <f t="shared" si="201"/>
        <v>82000</v>
      </c>
      <c r="K238" s="11">
        <f>K241+K244+K247</f>
        <v>82000</v>
      </c>
      <c r="L238" s="11">
        <f>L241+L244+L247</f>
        <v>82000</v>
      </c>
      <c r="M238" s="44"/>
      <c r="N238" s="82"/>
      <c r="O238" s="10"/>
      <c r="P238" s="42"/>
      <c r="Q238" s="42"/>
      <c r="R238" s="10"/>
      <c r="S238" s="10"/>
      <c r="T238" s="10"/>
      <c r="U238" s="10"/>
      <c r="V238" s="44"/>
    </row>
    <row r="239" spans="1:22" s="13" customFormat="1" ht="38.25" customHeight="1">
      <c r="A239" s="55"/>
      <c r="B239" s="148"/>
      <c r="C239" s="145"/>
      <c r="D239" s="145"/>
      <c r="E239" s="142"/>
      <c r="F239" s="21" t="s">
        <v>17</v>
      </c>
      <c r="G239" s="11"/>
      <c r="H239" s="11"/>
      <c r="I239" s="11"/>
      <c r="J239" s="11"/>
      <c r="K239" s="11"/>
      <c r="L239" s="11"/>
      <c r="M239" s="44"/>
      <c r="N239" s="82"/>
      <c r="O239" s="10"/>
      <c r="P239" s="42"/>
      <c r="Q239" s="42"/>
      <c r="R239" s="10"/>
      <c r="S239" s="10"/>
      <c r="T239" s="10"/>
      <c r="U239" s="10"/>
      <c r="V239" s="44"/>
    </row>
    <row r="240" spans="1:22" s="13" customFormat="1" ht="72" customHeight="1">
      <c r="A240" s="57"/>
      <c r="B240" s="149" t="s">
        <v>92</v>
      </c>
      <c r="C240" s="143">
        <v>2019</v>
      </c>
      <c r="D240" s="143">
        <v>2024</v>
      </c>
      <c r="E240" s="140" t="s">
        <v>14</v>
      </c>
      <c r="F240" s="21" t="s">
        <v>15</v>
      </c>
      <c r="G240" s="11">
        <f>H240+I240+J240+K240+L240</f>
        <v>384387.5</v>
      </c>
      <c r="H240" s="11">
        <f t="shared" ref="H240:J240" si="202">H241</f>
        <v>76237.5</v>
      </c>
      <c r="I240" s="11">
        <f t="shared" si="202"/>
        <v>74150</v>
      </c>
      <c r="J240" s="11">
        <f t="shared" si="202"/>
        <v>78000</v>
      </c>
      <c r="K240" s="11">
        <f>K241</f>
        <v>78000</v>
      </c>
      <c r="L240" s="11">
        <f>L241</f>
        <v>78000</v>
      </c>
      <c r="M240" s="11">
        <f>M241</f>
        <v>0</v>
      </c>
      <c r="N240" s="87" t="s">
        <v>97</v>
      </c>
      <c r="O240" s="10" t="s">
        <v>59</v>
      </c>
      <c r="P240" s="42"/>
      <c r="Q240" s="42">
        <v>100</v>
      </c>
      <c r="R240" s="42">
        <v>100</v>
      </c>
      <c r="S240" s="42">
        <v>100</v>
      </c>
      <c r="T240" s="42">
        <v>100</v>
      </c>
      <c r="U240" s="42"/>
      <c r="V240" s="44"/>
    </row>
    <row r="241" spans="1:22" s="13" customFormat="1" ht="27.75" customHeight="1">
      <c r="A241" s="57"/>
      <c r="B241" s="150"/>
      <c r="C241" s="144"/>
      <c r="D241" s="144"/>
      <c r="E241" s="141"/>
      <c r="F241" s="21" t="s">
        <v>88</v>
      </c>
      <c r="G241" s="11">
        <f>H241+I241+J241+K241+L241</f>
        <v>384387.5</v>
      </c>
      <c r="H241" s="11">
        <v>76237.5</v>
      </c>
      <c r="I241" s="11">
        <v>74150</v>
      </c>
      <c r="J241" s="11">
        <v>78000</v>
      </c>
      <c r="K241" s="11">
        <v>78000</v>
      </c>
      <c r="L241" s="11">
        <v>78000</v>
      </c>
      <c r="M241" s="44"/>
      <c r="N241" s="82"/>
      <c r="O241" s="10"/>
      <c r="P241" s="42"/>
      <c r="Q241" s="42"/>
      <c r="R241" s="10"/>
      <c r="S241" s="10"/>
      <c r="T241" s="10"/>
      <c r="U241" s="10"/>
      <c r="V241" s="44"/>
    </row>
    <row r="242" spans="1:22" s="13" customFormat="1" ht="43.5" customHeight="1">
      <c r="A242" s="57"/>
      <c r="B242" s="151"/>
      <c r="C242" s="145"/>
      <c r="D242" s="145"/>
      <c r="E242" s="142"/>
      <c r="F242" s="21" t="s">
        <v>17</v>
      </c>
      <c r="G242" s="11">
        <f>H242+I242+J242+K242+L242</f>
        <v>0</v>
      </c>
      <c r="H242" s="11"/>
      <c r="I242" s="11"/>
      <c r="J242" s="11"/>
      <c r="K242" s="11"/>
      <c r="L242" s="11"/>
      <c r="M242" s="44"/>
      <c r="N242" s="82"/>
      <c r="O242" s="10"/>
      <c r="P242" s="42"/>
      <c r="Q242" s="42"/>
      <c r="R242" s="10"/>
      <c r="S242" s="10"/>
      <c r="T242" s="10"/>
      <c r="U242" s="10"/>
      <c r="V242" s="44"/>
    </row>
    <row r="243" spans="1:22" s="13" customFormat="1" ht="101.25" customHeight="1">
      <c r="A243" s="57"/>
      <c r="B243" s="149" t="s">
        <v>93</v>
      </c>
      <c r="C243" s="143">
        <v>2019</v>
      </c>
      <c r="D243" s="143">
        <v>2024</v>
      </c>
      <c r="E243" s="140" t="s">
        <v>14</v>
      </c>
      <c r="F243" s="21" t="s">
        <v>15</v>
      </c>
      <c r="G243" s="11">
        <f t="shared" ref="G243:G248" si="203">H243+I243+J243+K243+L243</f>
        <v>17901</v>
      </c>
      <c r="H243" s="11">
        <f t="shared" ref="H243:J243" si="204">H244</f>
        <v>3061</v>
      </c>
      <c r="I243" s="11">
        <f t="shared" si="204"/>
        <v>2840</v>
      </c>
      <c r="J243" s="11">
        <f t="shared" si="204"/>
        <v>4000</v>
      </c>
      <c r="K243" s="11">
        <f>K244</f>
        <v>4000</v>
      </c>
      <c r="L243" s="11">
        <f>L244</f>
        <v>4000</v>
      </c>
      <c r="M243" s="44"/>
      <c r="N243" s="87" t="s">
        <v>112</v>
      </c>
      <c r="O243" s="10" t="s">
        <v>59</v>
      </c>
      <c r="P243" s="42"/>
      <c r="Q243" s="42">
        <v>100</v>
      </c>
      <c r="R243" s="42">
        <v>100</v>
      </c>
      <c r="S243" s="42">
        <v>100</v>
      </c>
      <c r="T243" s="42">
        <v>100</v>
      </c>
      <c r="U243" s="42"/>
      <c r="V243" s="44"/>
    </row>
    <row r="244" spans="1:22" s="13" customFormat="1" ht="26.25" customHeight="1">
      <c r="A244" s="57"/>
      <c r="B244" s="150"/>
      <c r="C244" s="144"/>
      <c r="D244" s="144"/>
      <c r="E244" s="141"/>
      <c r="F244" s="21" t="s">
        <v>88</v>
      </c>
      <c r="G244" s="11">
        <f t="shared" si="203"/>
        <v>17901</v>
      </c>
      <c r="H244" s="11">
        <v>3061</v>
      </c>
      <c r="I244" s="11">
        <v>2840</v>
      </c>
      <c r="J244" s="11">
        <v>4000</v>
      </c>
      <c r="K244" s="11">
        <v>4000</v>
      </c>
      <c r="L244" s="11">
        <v>4000</v>
      </c>
      <c r="M244" s="44"/>
      <c r="N244" s="82"/>
      <c r="O244" s="10"/>
      <c r="P244" s="42"/>
      <c r="Q244" s="42"/>
      <c r="R244" s="10"/>
      <c r="S244" s="10"/>
      <c r="T244" s="10"/>
      <c r="U244" s="10"/>
      <c r="V244" s="44"/>
    </row>
    <row r="245" spans="1:22" s="13" customFormat="1" ht="36" customHeight="1">
      <c r="A245" s="57"/>
      <c r="B245" s="151"/>
      <c r="C245" s="145"/>
      <c r="D245" s="145"/>
      <c r="E245" s="142"/>
      <c r="F245" s="21" t="s">
        <v>17</v>
      </c>
      <c r="G245" s="11">
        <f t="shared" si="203"/>
        <v>0</v>
      </c>
      <c r="H245" s="11"/>
      <c r="I245" s="11"/>
      <c r="J245" s="11"/>
      <c r="K245" s="11"/>
      <c r="L245" s="11"/>
      <c r="M245" s="44"/>
      <c r="N245" s="82"/>
      <c r="O245" s="10"/>
      <c r="P245" s="42"/>
      <c r="Q245" s="42"/>
      <c r="R245" s="10"/>
      <c r="S245" s="10"/>
      <c r="T245" s="10"/>
      <c r="U245" s="10"/>
      <c r="V245" s="44"/>
    </row>
    <row r="246" spans="1:22" s="13" customFormat="1" ht="27" customHeight="1">
      <c r="A246" s="57"/>
      <c r="B246" s="149" t="s">
        <v>94</v>
      </c>
      <c r="C246" s="143">
        <v>2019</v>
      </c>
      <c r="D246" s="143">
        <v>2024</v>
      </c>
      <c r="E246" s="140" t="s">
        <v>14</v>
      </c>
      <c r="F246" s="21" t="s">
        <v>15</v>
      </c>
      <c r="G246" s="11">
        <f t="shared" si="203"/>
        <v>0</v>
      </c>
      <c r="H246" s="11">
        <f t="shared" ref="H246:J246" si="205">H247</f>
        <v>0</v>
      </c>
      <c r="I246" s="11">
        <f t="shared" si="205"/>
        <v>0</v>
      </c>
      <c r="J246" s="11">
        <f t="shared" si="205"/>
        <v>0</v>
      </c>
      <c r="K246" s="11">
        <f>K247</f>
        <v>0</v>
      </c>
      <c r="L246" s="11"/>
      <c r="M246" s="44"/>
      <c r="N246" s="87"/>
      <c r="O246" s="10"/>
      <c r="P246" s="42"/>
      <c r="Q246" s="42"/>
      <c r="R246" s="42"/>
      <c r="S246" s="42"/>
      <c r="T246" s="42"/>
      <c r="U246" s="42"/>
      <c r="V246" s="44"/>
    </row>
    <row r="247" spans="1:22" s="13" customFormat="1" ht="29.25" customHeight="1">
      <c r="A247" s="57"/>
      <c r="B247" s="150"/>
      <c r="C247" s="144"/>
      <c r="D247" s="144"/>
      <c r="E247" s="141"/>
      <c r="F247" s="21" t="s">
        <v>88</v>
      </c>
      <c r="G247" s="11">
        <f t="shared" si="203"/>
        <v>0</v>
      </c>
      <c r="H247" s="11">
        <v>0</v>
      </c>
      <c r="I247" s="11">
        <v>0</v>
      </c>
      <c r="J247" s="11">
        <v>0</v>
      </c>
      <c r="K247" s="11">
        <v>0</v>
      </c>
      <c r="L247" s="11"/>
      <c r="M247" s="44"/>
      <c r="N247" s="82"/>
      <c r="O247" s="10"/>
      <c r="P247" s="42"/>
      <c r="Q247" s="42"/>
      <c r="R247" s="10"/>
      <c r="S247" s="10"/>
      <c r="T247" s="10"/>
      <c r="U247" s="10"/>
      <c r="V247" s="44"/>
    </row>
    <row r="248" spans="1:22" s="13" customFormat="1" ht="48" customHeight="1">
      <c r="A248" s="57"/>
      <c r="B248" s="151"/>
      <c r="C248" s="145"/>
      <c r="D248" s="145"/>
      <c r="E248" s="142"/>
      <c r="F248" s="21" t="s">
        <v>17</v>
      </c>
      <c r="G248" s="11">
        <f t="shared" si="203"/>
        <v>0</v>
      </c>
      <c r="H248" s="11"/>
      <c r="I248" s="11"/>
      <c r="J248" s="11"/>
      <c r="K248" s="11"/>
      <c r="L248" s="11"/>
      <c r="M248" s="44"/>
      <c r="N248" s="82"/>
      <c r="O248" s="10"/>
      <c r="P248" s="42"/>
      <c r="Q248" s="42"/>
      <c r="R248" s="10"/>
      <c r="S248" s="10"/>
      <c r="T248" s="10"/>
      <c r="U248" s="10"/>
      <c r="V248" s="44"/>
    </row>
    <row r="249" spans="1:22" s="13" customFormat="1" ht="28.5" customHeight="1">
      <c r="A249" s="57"/>
      <c r="B249" s="187" t="s">
        <v>146</v>
      </c>
      <c r="C249" s="134">
        <v>2019</v>
      </c>
      <c r="D249" s="134">
        <v>2024</v>
      </c>
      <c r="E249" s="218" t="s">
        <v>14</v>
      </c>
      <c r="F249" s="91" t="s">
        <v>15</v>
      </c>
      <c r="G249" s="99">
        <f>G225+G234</f>
        <v>402288.5</v>
      </c>
      <c r="H249" s="99">
        <f t="shared" ref="H249:J249" si="206">H225+H234</f>
        <v>79298.5</v>
      </c>
      <c r="I249" s="99">
        <f t="shared" si="206"/>
        <v>76990</v>
      </c>
      <c r="J249" s="99">
        <f t="shared" si="206"/>
        <v>82000</v>
      </c>
      <c r="K249" s="99">
        <f>K225+K234</f>
        <v>82000</v>
      </c>
      <c r="L249" s="99">
        <f t="shared" ref="L249:M249" si="207">L225+L234</f>
        <v>82000</v>
      </c>
      <c r="M249" s="99">
        <f t="shared" si="207"/>
        <v>0</v>
      </c>
      <c r="N249" s="82"/>
      <c r="O249" s="10"/>
      <c r="P249" s="42"/>
      <c r="Q249" s="42"/>
      <c r="R249" s="10"/>
      <c r="S249" s="10"/>
      <c r="T249" s="10"/>
      <c r="U249" s="10"/>
      <c r="V249" s="44"/>
    </row>
    <row r="250" spans="1:22" s="13" customFormat="1" ht="29.25" customHeight="1">
      <c r="A250" s="57"/>
      <c r="B250" s="188"/>
      <c r="C250" s="135"/>
      <c r="D250" s="135"/>
      <c r="E250" s="219"/>
      <c r="F250" s="91" t="s">
        <v>88</v>
      </c>
      <c r="G250" s="92">
        <f>G226+G235</f>
        <v>402288.5</v>
      </c>
      <c r="H250" s="92">
        <f t="shared" ref="H250:J250" si="208">H226+H235</f>
        <v>79298.5</v>
      </c>
      <c r="I250" s="92">
        <f t="shared" si="208"/>
        <v>76990</v>
      </c>
      <c r="J250" s="92">
        <f t="shared" si="208"/>
        <v>82000</v>
      </c>
      <c r="K250" s="92">
        <f>K226+K235</f>
        <v>82000</v>
      </c>
      <c r="L250" s="92">
        <f t="shared" ref="L250:M250" si="209">L226+L235</f>
        <v>82000</v>
      </c>
      <c r="M250" s="92">
        <f t="shared" si="209"/>
        <v>0</v>
      </c>
      <c r="N250" s="82"/>
      <c r="O250" s="10"/>
      <c r="P250" s="42"/>
      <c r="Q250" s="42"/>
      <c r="R250" s="10"/>
      <c r="S250" s="10"/>
      <c r="T250" s="10"/>
      <c r="U250" s="10"/>
      <c r="V250" s="44"/>
    </row>
    <row r="251" spans="1:22" s="13" customFormat="1" ht="41.25" customHeight="1">
      <c r="A251" s="57"/>
      <c r="B251" s="189"/>
      <c r="C251" s="136"/>
      <c r="D251" s="136"/>
      <c r="E251" s="220"/>
      <c r="F251" s="91" t="s">
        <v>17</v>
      </c>
      <c r="G251" s="92"/>
      <c r="H251" s="92"/>
      <c r="I251" s="92"/>
      <c r="J251" s="92"/>
      <c r="K251" s="92"/>
      <c r="L251" s="92"/>
      <c r="M251" s="93"/>
      <c r="N251" s="82"/>
      <c r="O251" s="10"/>
      <c r="P251" s="42"/>
      <c r="Q251" s="42"/>
      <c r="R251" s="10"/>
      <c r="S251" s="10"/>
      <c r="T251" s="10"/>
      <c r="U251" s="10"/>
      <c r="V251" s="44"/>
    </row>
    <row r="252" spans="1:22" s="13" customFormat="1" ht="168.75" customHeight="1">
      <c r="A252" s="152" t="s">
        <v>147</v>
      </c>
      <c r="B252" s="153"/>
      <c r="C252" s="34" t="s">
        <v>42</v>
      </c>
      <c r="D252" s="33" t="s">
        <v>42</v>
      </c>
      <c r="E252" s="33" t="s">
        <v>42</v>
      </c>
      <c r="F252" s="35" t="s">
        <v>42</v>
      </c>
      <c r="G252" s="11" t="s">
        <v>42</v>
      </c>
      <c r="H252" s="35" t="s">
        <v>42</v>
      </c>
      <c r="I252" s="35" t="s">
        <v>42</v>
      </c>
      <c r="J252" s="35" t="s">
        <v>42</v>
      </c>
      <c r="K252" s="35" t="s">
        <v>42</v>
      </c>
      <c r="L252" s="35"/>
      <c r="M252" s="44"/>
      <c r="N252" s="86" t="s">
        <v>42</v>
      </c>
      <c r="O252" s="35" t="s">
        <v>42</v>
      </c>
      <c r="P252" s="35" t="s">
        <v>42</v>
      </c>
      <c r="Q252" s="35" t="s">
        <v>42</v>
      </c>
      <c r="R252" s="35" t="s">
        <v>42</v>
      </c>
      <c r="S252" s="35" t="s">
        <v>42</v>
      </c>
      <c r="T252" s="35" t="s">
        <v>42</v>
      </c>
      <c r="U252" s="35"/>
      <c r="V252" s="44"/>
    </row>
    <row r="253" spans="1:22" s="13" customFormat="1" ht="95.25" customHeight="1">
      <c r="A253" s="152" t="s">
        <v>113</v>
      </c>
      <c r="B253" s="153"/>
      <c r="C253" s="36">
        <v>2019</v>
      </c>
      <c r="D253" s="66">
        <v>2024</v>
      </c>
      <c r="E253" s="56"/>
      <c r="F253" s="21"/>
      <c r="G253" s="11"/>
      <c r="H253" s="11"/>
      <c r="I253" s="11"/>
      <c r="J253" s="11"/>
      <c r="K253" s="11"/>
      <c r="L253" s="11"/>
      <c r="M253" s="44"/>
      <c r="N253" s="82"/>
      <c r="O253" s="10"/>
      <c r="P253" s="42"/>
      <c r="Q253" s="42"/>
      <c r="R253" s="10"/>
      <c r="S253" s="10"/>
      <c r="T253" s="10"/>
      <c r="U253" s="10"/>
      <c r="V253" s="44"/>
    </row>
    <row r="254" spans="1:22" s="13" customFormat="1" ht="52.5" customHeight="1">
      <c r="A254" s="67"/>
      <c r="B254" s="149" t="s">
        <v>114</v>
      </c>
      <c r="C254" s="143">
        <v>2019</v>
      </c>
      <c r="D254" s="143">
        <v>2024</v>
      </c>
      <c r="E254" s="154" t="s">
        <v>14</v>
      </c>
      <c r="F254" s="21" t="s">
        <v>15</v>
      </c>
      <c r="G254" s="11"/>
      <c r="H254" s="11"/>
      <c r="I254" s="11"/>
      <c r="J254" s="11"/>
      <c r="K254" s="11"/>
      <c r="L254" s="11"/>
      <c r="M254" s="44"/>
      <c r="N254" s="82"/>
      <c r="O254" s="10"/>
      <c r="P254" s="42"/>
      <c r="Q254" s="42"/>
      <c r="R254" s="10"/>
      <c r="S254" s="10"/>
      <c r="T254" s="10"/>
      <c r="U254" s="10"/>
      <c r="V254" s="44"/>
    </row>
    <row r="255" spans="1:22" s="13" customFormat="1" ht="57.75" customHeight="1">
      <c r="A255" s="67"/>
      <c r="B255" s="150"/>
      <c r="C255" s="144"/>
      <c r="D255" s="144"/>
      <c r="E255" s="155"/>
      <c r="F255" s="21" t="s">
        <v>88</v>
      </c>
      <c r="G255" s="11"/>
      <c r="H255" s="11"/>
      <c r="I255" s="11"/>
      <c r="J255" s="11"/>
      <c r="K255" s="11"/>
      <c r="L255" s="11"/>
      <c r="M255" s="44"/>
      <c r="N255" s="82"/>
      <c r="O255" s="10"/>
      <c r="P255" s="42"/>
      <c r="Q255" s="42"/>
      <c r="R255" s="10"/>
      <c r="S255" s="10"/>
      <c r="T255" s="10"/>
      <c r="U255" s="10"/>
      <c r="V255" s="44"/>
    </row>
    <row r="256" spans="1:22" s="13" customFormat="1" ht="94.5" customHeight="1">
      <c r="A256" s="67"/>
      <c r="B256" s="151"/>
      <c r="C256" s="145"/>
      <c r="D256" s="145"/>
      <c r="E256" s="156"/>
      <c r="F256" s="21" t="s">
        <v>115</v>
      </c>
      <c r="G256" s="11"/>
      <c r="H256" s="11"/>
      <c r="I256" s="11"/>
      <c r="J256" s="11"/>
      <c r="K256" s="11"/>
      <c r="L256" s="11"/>
      <c r="M256" s="44"/>
      <c r="N256" s="82"/>
      <c r="O256" s="10"/>
      <c r="P256" s="42"/>
      <c r="Q256" s="42"/>
      <c r="R256" s="10"/>
      <c r="S256" s="10"/>
      <c r="T256" s="10"/>
      <c r="U256" s="10"/>
      <c r="V256" s="44"/>
    </row>
    <row r="257" spans="1:22" s="13" customFormat="1" ht="57" customHeight="1">
      <c r="A257" s="67"/>
      <c r="B257" s="149" t="s">
        <v>160</v>
      </c>
      <c r="C257" s="143">
        <v>2019</v>
      </c>
      <c r="D257" s="143">
        <v>2025</v>
      </c>
      <c r="E257" s="154" t="s">
        <v>14</v>
      </c>
      <c r="F257" s="21" t="s">
        <v>15</v>
      </c>
      <c r="G257" s="11">
        <f t="shared" ref="G257:G264" si="210">H257+I257+J257+K257</f>
        <v>302140</v>
      </c>
      <c r="H257" s="11">
        <v>0</v>
      </c>
      <c r="I257" s="11">
        <f>I258+I259+I260</f>
        <v>302140</v>
      </c>
      <c r="J257" s="11"/>
      <c r="K257" s="11"/>
      <c r="L257" s="11"/>
      <c r="M257" s="44"/>
      <c r="N257" s="83" t="s">
        <v>117</v>
      </c>
      <c r="O257" s="69" t="s">
        <v>75</v>
      </c>
      <c r="P257" s="42"/>
      <c r="Q257" s="42"/>
      <c r="R257" s="10"/>
      <c r="S257" s="10"/>
      <c r="T257" s="10"/>
      <c r="U257" s="10"/>
      <c r="V257" s="44"/>
    </row>
    <row r="258" spans="1:22" s="13" customFormat="1" ht="129" customHeight="1">
      <c r="A258" s="67"/>
      <c r="B258" s="150"/>
      <c r="C258" s="144"/>
      <c r="D258" s="144"/>
      <c r="E258" s="155"/>
      <c r="F258" s="21" t="s">
        <v>88</v>
      </c>
      <c r="G258" s="11">
        <f t="shared" si="210"/>
        <v>30000</v>
      </c>
      <c r="H258" s="11"/>
      <c r="I258" s="11">
        <v>30000</v>
      </c>
      <c r="J258" s="11"/>
      <c r="K258" s="11"/>
      <c r="L258" s="11"/>
      <c r="M258" s="44"/>
      <c r="N258" s="83" t="s">
        <v>119</v>
      </c>
      <c r="O258" s="69" t="s">
        <v>75</v>
      </c>
      <c r="P258" s="42"/>
      <c r="Q258" s="42"/>
      <c r="R258" s="10"/>
      <c r="S258" s="10"/>
      <c r="T258" s="10"/>
      <c r="U258" s="10"/>
      <c r="V258" s="44"/>
    </row>
    <row r="259" spans="1:22" s="13" customFormat="1" ht="139.5" customHeight="1">
      <c r="A259" s="67"/>
      <c r="B259" s="150"/>
      <c r="C259" s="144"/>
      <c r="D259" s="144"/>
      <c r="E259" s="156"/>
      <c r="F259" s="21" t="s">
        <v>162</v>
      </c>
      <c r="G259" s="11">
        <f t="shared" si="210"/>
        <v>122140</v>
      </c>
      <c r="H259" s="11"/>
      <c r="I259" s="11">
        <v>122140</v>
      </c>
      <c r="J259" s="11"/>
      <c r="K259" s="11"/>
      <c r="L259" s="11"/>
      <c r="M259" s="44"/>
      <c r="N259" s="83" t="s">
        <v>118</v>
      </c>
      <c r="O259" s="10" t="s">
        <v>59</v>
      </c>
      <c r="P259" s="42"/>
      <c r="Q259" s="42"/>
      <c r="R259" s="10"/>
      <c r="S259" s="10"/>
      <c r="T259" s="10"/>
      <c r="U259" s="10"/>
      <c r="V259" s="44"/>
    </row>
    <row r="260" spans="1:22" s="13" customFormat="1" ht="88.5" customHeight="1">
      <c r="A260" s="77"/>
      <c r="B260" s="151"/>
      <c r="C260" s="145"/>
      <c r="D260" s="145"/>
      <c r="E260" s="102"/>
      <c r="F260" s="21" t="s">
        <v>161</v>
      </c>
      <c r="G260" s="11">
        <f t="shared" si="210"/>
        <v>150000</v>
      </c>
      <c r="H260" s="11"/>
      <c r="I260" s="11">
        <v>150000</v>
      </c>
      <c r="J260" s="11"/>
      <c r="K260" s="11"/>
      <c r="L260" s="11"/>
      <c r="M260" s="44"/>
      <c r="N260" s="83"/>
      <c r="O260" s="10"/>
      <c r="P260" s="42"/>
      <c r="Q260" s="42"/>
      <c r="R260" s="10"/>
      <c r="S260" s="10"/>
      <c r="T260" s="10"/>
      <c r="U260" s="10"/>
      <c r="V260" s="44"/>
    </row>
    <row r="261" spans="1:22" s="13" customFormat="1" ht="51.75" customHeight="1">
      <c r="A261" s="67"/>
      <c r="B261" s="128" t="s">
        <v>95</v>
      </c>
      <c r="C261" s="131">
        <v>2019</v>
      </c>
      <c r="D261" s="134">
        <v>2025</v>
      </c>
      <c r="E261" s="137" t="s">
        <v>14</v>
      </c>
      <c r="F261" s="91" t="s">
        <v>15</v>
      </c>
      <c r="G261" s="92">
        <f t="shared" si="210"/>
        <v>302140</v>
      </c>
      <c r="H261" s="92"/>
      <c r="I261" s="92">
        <f>I257</f>
        <v>302140</v>
      </c>
      <c r="J261" s="92"/>
      <c r="K261" s="92"/>
      <c r="L261" s="92"/>
      <c r="M261" s="93"/>
      <c r="N261" s="82"/>
      <c r="O261" s="10"/>
      <c r="P261" s="42"/>
      <c r="Q261" s="42"/>
      <c r="R261" s="10"/>
      <c r="S261" s="10"/>
      <c r="T261" s="10"/>
      <c r="U261" s="10"/>
      <c r="V261" s="44"/>
    </row>
    <row r="262" spans="1:22" s="13" customFormat="1" ht="50.25" customHeight="1">
      <c r="A262" s="67"/>
      <c r="B262" s="129"/>
      <c r="C262" s="132"/>
      <c r="D262" s="135"/>
      <c r="E262" s="138"/>
      <c r="F262" s="91" t="s">
        <v>88</v>
      </c>
      <c r="G262" s="92">
        <f t="shared" si="210"/>
        <v>30000</v>
      </c>
      <c r="H262" s="92"/>
      <c r="I262" s="92">
        <f>I258</f>
        <v>30000</v>
      </c>
      <c r="J262" s="92"/>
      <c r="K262" s="92"/>
      <c r="L262" s="92"/>
      <c r="M262" s="93"/>
      <c r="N262" s="82"/>
      <c r="O262" s="10"/>
      <c r="P262" s="42"/>
      <c r="Q262" s="42"/>
      <c r="R262" s="10"/>
      <c r="S262" s="10"/>
      <c r="T262" s="10"/>
      <c r="U262" s="10"/>
      <c r="V262" s="44"/>
    </row>
    <row r="263" spans="1:22" s="13" customFormat="1" ht="52.5" customHeight="1">
      <c r="A263" s="67"/>
      <c r="B263" s="129"/>
      <c r="C263" s="132"/>
      <c r="D263" s="135"/>
      <c r="E263" s="138"/>
      <c r="F263" s="91" t="s">
        <v>115</v>
      </c>
      <c r="G263" s="92">
        <f t="shared" si="210"/>
        <v>122140</v>
      </c>
      <c r="H263" s="92"/>
      <c r="I263" s="92">
        <f>I259</f>
        <v>122140</v>
      </c>
      <c r="J263" s="92"/>
      <c r="K263" s="92"/>
      <c r="L263" s="92"/>
      <c r="M263" s="93"/>
      <c r="N263" s="82"/>
      <c r="O263" s="10"/>
      <c r="P263" s="42"/>
      <c r="Q263" s="42"/>
      <c r="R263" s="10"/>
      <c r="S263" s="10"/>
      <c r="T263" s="10"/>
      <c r="U263" s="10"/>
      <c r="V263" s="44"/>
    </row>
    <row r="264" spans="1:22" s="13" customFormat="1" ht="52.5" customHeight="1">
      <c r="A264" s="77"/>
      <c r="B264" s="130"/>
      <c r="C264" s="133"/>
      <c r="D264" s="136"/>
      <c r="E264" s="139"/>
      <c r="F264" s="21" t="s">
        <v>161</v>
      </c>
      <c r="G264" s="92">
        <f t="shared" si="210"/>
        <v>150000</v>
      </c>
      <c r="H264" s="92"/>
      <c r="I264" s="92">
        <f>I260</f>
        <v>150000</v>
      </c>
      <c r="J264" s="92"/>
      <c r="K264" s="92"/>
      <c r="L264" s="92"/>
      <c r="M264" s="93"/>
      <c r="N264" s="82"/>
      <c r="O264" s="10"/>
      <c r="P264" s="42"/>
      <c r="Q264" s="42"/>
      <c r="R264" s="10"/>
      <c r="S264" s="10"/>
      <c r="T264" s="10"/>
      <c r="U264" s="10"/>
      <c r="V264" s="44"/>
    </row>
    <row r="265" spans="1:22" ht="27" customHeight="1">
      <c r="A265" s="223" t="s">
        <v>149</v>
      </c>
      <c r="B265" s="224"/>
      <c r="C265" s="224"/>
      <c r="D265" s="224"/>
      <c r="E265" s="225"/>
      <c r="F265" s="21" t="s">
        <v>15</v>
      </c>
      <c r="G265" s="98">
        <f>G30+G62+G146+G161+G220+G249+G261</f>
        <v>211169305.42000002</v>
      </c>
      <c r="H265" s="98">
        <f>H30+H62+H146+H161+H220+H249</f>
        <v>45754706.390000001</v>
      </c>
      <c r="I265" s="98">
        <f>I30+I62+I146+I161+I220+I249+I261</f>
        <v>76802730.159999996</v>
      </c>
      <c r="J265" s="98">
        <f t="shared" ref="J265:M265" si="211">J30+J62+J146+J161+J220+J249+J259</f>
        <v>28043373.000000004</v>
      </c>
      <c r="K265" s="98">
        <f t="shared" si="211"/>
        <v>21618758.840000004</v>
      </c>
      <c r="L265" s="98">
        <f t="shared" si="211"/>
        <v>21440324.84</v>
      </c>
      <c r="M265" s="98">
        <f t="shared" si="211"/>
        <v>17509412.190000001</v>
      </c>
      <c r="N265" s="80" t="s">
        <v>13</v>
      </c>
      <c r="O265" s="2" t="s">
        <v>13</v>
      </c>
      <c r="P265" s="40" t="s">
        <v>13</v>
      </c>
      <c r="Q265" s="40" t="s">
        <v>13</v>
      </c>
      <c r="R265" s="2"/>
      <c r="S265" s="2"/>
      <c r="T265" s="2"/>
      <c r="U265" s="2"/>
      <c r="V265" s="1"/>
    </row>
    <row r="266" spans="1:22" ht="60.75" customHeight="1">
      <c r="A266" s="226"/>
      <c r="B266" s="227"/>
      <c r="C266" s="227"/>
      <c r="D266" s="227"/>
      <c r="E266" s="228"/>
      <c r="F266" s="21" t="s">
        <v>16</v>
      </c>
      <c r="G266" s="11">
        <f>G31+G63+G147+G162+G221+G250+G262</f>
        <v>132219440.92</v>
      </c>
      <c r="H266" s="11">
        <f>H31+H63+H147+H162+H221+H250+H258+H262</f>
        <v>20279038.100000001</v>
      </c>
      <c r="I266" s="11">
        <f>I31+I63+I147+I162+I221+I250+I262</f>
        <v>22628533.949999999</v>
      </c>
      <c r="J266" s="11">
        <f t="shared" ref="J266:M266" si="212">J31+J63+J147+J162+J221+J250+J258+J262</f>
        <v>28743373.000000004</v>
      </c>
      <c r="K266" s="11">
        <f t="shared" si="212"/>
        <v>21618758.840000004</v>
      </c>
      <c r="L266" s="11">
        <f t="shared" si="212"/>
        <v>21440324.84</v>
      </c>
      <c r="M266" s="11">
        <f t="shared" si="212"/>
        <v>17509412.190000001</v>
      </c>
      <c r="N266" s="80" t="s">
        <v>13</v>
      </c>
      <c r="O266" s="2" t="s">
        <v>13</v>
      </c>
      <c r="P266" s="40" t="s">
        <v>13</v>
      </c>
      <c r="Q266" s="40" t="s">
        <v>13</v>
      </c>
      <c r="R266" s="2"/>
      <c r="S266" s="2"/>
      <c r="T266" s="2"/>
      <c r="U266" s="2"/>
      <c r="V266" s="1"/>
    </row>
    <row r="267" spans="1:22" ht="25.5" customHeight="1">
      <c r="A267" s="226"/>
      <c r="B267" s="227"/>
      <c r="C267" s="227"/>
      <c r="D267" s="227"/>
      <c r="E267" s="228"/>
      <c r="F267" s="21" t="s">
        <v>39</v>
      </c>
      <c r="G267" s="5">
        <f>G85</f>
        <v>0</v>
      </c>
      <c r="H267" s="5"/>
      <c r="I267" s="11"/>
      <c r="J267" s="11"/>
      <c r="K267" s="11"/>
      <c r="L267" s="11"/>
      <c r="M267" s="44"/>
      <c r="N267" s="80"/>
      <c r="O267" s="2"/>
      <c r="P267" s="40"/>
      <c r="Q267" s="40"/>
      <c r="R267" s="2"/>
      <c r="S267" s="2"/>
      <c r="T267" s="2"/>
      <c r="U267" s="2"/>
      <c r="V267" s="1"/>
    </row>
    <row r="268" spans="1:22" ht="37.5" customHeight="1">
      <c r="A268" s="226"/>
      <c r="B268" s="227"/>
      <c r="C268" s="227"/>
      <c r="D268" s="227"/>
      <c r="E268" s="228"/>
      <c r="F268" s="21" t="s">
        <v>38</v>
      </c>
      <c r="G268" s="5">
        <f>G32+G64+G149+G163+G222</f>
        <v>79377724.5</v>
      </c>
      <c r="H268" s="5">
        <f>H32+H64+H149+H163+H222</f>
        <v>25475668.289999999</v>
      </c>
      <c r="I268" s="5">
        <f t="shared" ref="I268:M268" si="213">I32+I64+I149+I163+I222</f>
        <v>53902056.210000008</v>
      </c>
      <c r="J268" s="5">
        <f t="shared" si="213"/>
        <v>0</v>
      </c>
      <c r="K268" s="5">
        <f t="shared" si="213"/>
        <v>0</v>
      </c>
      <c r="L268" s="5">
        <f t="shared" si="213"/>
        <v>0</v>
      </c>
      <c r="M268" s="5">
        <f t="shared" si="213"/>
        <v>0</v>
      </c>
      <c r="N268" s="80" t="s">
        <v>13</v>
      </c>
      <c r="O268" s="2" t="s">
        <v>13</v>
      </c>
      <c r="P268" s="40" t="s">
        <v>13</v>
      </c>
      <c r="Q268" s="40" t="s">
        <v>13</v>
      </c>
      <c r="R268" s="2"/>
      <c r="S268" s="2"/>
      <c r="T268" s="2"/>
      <c r="U268" s="2"/>
      <c r="V268" s="1"/>
    </row>
    <row r="269" spans="1:22" ht="39">
      <c r="A269" s="226"/>
      <c r="B269" s="227"/>
      <c r="C269" s="227"/>
      <c r="D269" s="227"/>
      <c r="E269" s="228"/>
      <c r="F269" s="68" t="s">
        <v>116</v>
      </c>
      <c r="G269" s="11">
        <f>H269+I269+J269+K269+L269+M269</f>
        <v>122140</v>
      </c>
      <c r="H269" s="5"/>
      <c r="I269" s="11">
        <f>I263</f>
        <v>122140</v>
      </c>
      <c r="J269" s="10"/>
      <c r="K269" s="11"/>
      <c r="L269" s="10"/>
      <c r="M269" s="44"/>
      <c r="N269" s="80" t="s">
        <v>13</v>
      </c>
      <c r="O269" s="2" t="s">
        <v>13</v>
      </c>
      <c r="P269" s="40" t="s">
        <v>13</v>
      </c>
      <c r="Q269" s="40" t="s">
        <v>13</v>
      </c>
      <c r="R269" s="2"/>
      <c r="S269" s="2"/>
      <c r="T269" s="2"/>
      <c r="U269" s="2"/>
      <c r="V269" s="1"/>
    </row>
    <row r="270" spans="1:22" ht="39">
      <c r="A270" s="229"/>
      <c r="B270" s="230"/>
      <c r="C270" s="230"/>
      <c r="D270" s="230"/>
      <c r="E270" s="231"/>
      <c r="F270" s="68" t="s">
        <v>163</v>
      </c>
      <c r="G270" s="11">
        <f>H270+I270+J270+K270+L270+M270</f>
        <v>150000</v>
      </c>
      <c r="H270" s="5"/>
      <c r="I270" s="11">
        <f>I264</f>
        <v>150000</v>
      </c>
      <c r="J270" s="10"/>
      <c r="K270" s="11"/>
      <c r="L270" s="10"/>
      <c r="M270" s="44"/>
      <c r="N270" s="2"/>
      <c r="O270" s="2"/>
      <c r="P270" s="40"/>
      <c r="Q270" s="40"/>
      <c r="R270" s="2"/>
      <c r="S270" s="2"/>
      <c r="T270" s="2"/>
      <c r="U270" s="2"/>
      <c r="V270" s="1"/>
    </row>
    <row r="271" spans="1:22">
      <c r="M271" s="12"/>
    </row>
    <row r="272" spans="1:22">
      <c r="B272" s="6"/>
      <c r="G272" s="6"/>
    </row>
    <row r="273" spans="2:2">
      <c r="B273" s="6"/>
    </row>
    <row r="274" spans="2:2">
      <c r="B274" s="6"/>
    </row>
  </sheetData>
  <mergeCells count="364">
    <mergeCell ref="E249:E251"/>
    <mergeCell ref="B240:B242"/>
    <mergeCell ref="C240:C242"/>
    <mergeCell ref="D240:D242"/>
    <mergeCell ref="E240:E242"/>
    <mergeCell ref="D214:D216"/>
    <mergeCell ref="B211:B213"/>
    <mergeCell ref="B208:B210"/>
    <mergeCell ref="C208:C210"/>
    <mergeCell ref="D208:D210"/>
    <mergeCell ref="E225:E227"/>
    <mergeCell ref="B225:B227"/>
    <mergeCell ref="C225:C227"/>
    <mergeCell ref="D225:D227"/>
    <mergeCell ref="C228:C230"/>
    <mergeCell ref="B228:B230"/>
    <mergeCell ref="C217:C219"/>
    <mergeCell ref="D217:D219"/>
    <mergeCell ref="E217:E219"/>
    <mergeCell ref="B217:B219"/>
    <mergeCell ref="A265:E270"/>
    <mergeCell ref="D62:D64"/>
    <mergeCell ref="D76:D78"/>
    <mergeCell ref="D86:D88"/>
    <mergeCell ref="D82:D85"/>
    <mergeCell ref="D89:D91"/>
    <mergeCell ref="D67:D69"/>
    <mergeCell ref="B95:B97"/>
    <mergeCell ref="C95:C97"/>
    <mergeCell ref="D95:D97"/>
    <mergeCell ref="D92:D94"/>
    <mergeCell ref="C79:C81"/>
    <mergeCell ref="E202:E204"/>
    <mergeCell ref="C205:C207"/>
    <mergeCell ref="D205:D207"/>
    <mergeCell ref="E205:E207"/>
    <mergeCell ref="B249:B251"/>
    <mergeCell ref="C249:C251"/>
    <mergeCell ref="D249:D251"/>
    <mergeCell ref="C243:C245"/>
    <mergeCell ref="D243:D245"/>
    <mergeCell ref="E243:E245"/>
    <mergeCell ref="B243:B245"/>
    <mergeCell ref="E208:E210"/>
    <mergeCell ref="B56:B58"/>
    <mergeCell ref="E56:E58"/>
    <mergeCell ref="D56:D58"/>
    <mergeCell ref="C56:C58"/>
    <mergeCell ref="D128:D130"/>
    <mergeCell ref="C128:C130"/>
    <mergeCell ref="E128:E130"/>
    <mergeCell ref="A224:B224"/>
    <mergeCell ref="A223:B223"/>
    <mergeCell ref="B205:B207"/>
    <mergeCell ref="E220:E222"/>
    <mergeCell ref="B220:B222"/>
    <mergeCell ref="A150:B150"/>
    <mergeCell ref="B214:B216"/>
    <mergeCell ref="E214:E216"/>
    <mergeCell ref="E211:E213"/>
    <mergeCell ref="C211:C213"/>
    <mergeCell ref="D211:D213"/>
    <mergeCell ref="C214:C216"/>
    <mergeCell ref="E175:E177"/>
    <mergeCell ref="E178:E180"/>
    <mergeCell ref="B172:B174"/>
    <mergeCell ref="B175:B177"/>
    <mergeCell ref="B196:B198"/>
    <mergeCell ref="B199:B201"/>
    <mergeCell ref="C196:C198"/>
    <mergeCell ref="D196:D198"/>
    <mergeCell ref="C199:C201"/>
    <mergeCell ref="D199:D201"/>
    <mergeCell ref="C220:C222"/>
    <mergeCell ref="D220:D222"/>
    <mergeCell ref="D228:D230"/>
    <mergeCell ref="E196:E198"/>
    <mergeCell ref="E199:E201"/>
    <mergeCell ref="B202:B204"/>
    <mergeCell ref="C202:C204"/>
    <mergeCell ref="D202:D204"/>
    <mergeCell ref="A161:A163"/>
    <mergeCell ref="B161:B163"/>
    <mergeCell ref="C161:C163"/>
    <mergeCell ref="D161:D163"/>
    <mergeCell ref="E161:E163"/>
    <mergeCell ref="A164:B164"/>
    <mergeCell ref="A165:B165"/>
    <mergeCell ref="B166:B168"/>
    <mergeCell ref="B169:B171"/>
    <mergeCell ref="E166:E168"/>
    <mergeCell ref="E169:E171"/>
    <mergeCell ref="E155:E157"/>
    <mergeCell ref="C152:C154"/>
    <mergeCell ref="D152:D154"/>
    <mergeCell ref="E152:E154"/>
    <mergeCell ref="A152:A154"/>
    <mergeCell ref="B152:B154"/>
    <mergeCell ref="D131:D133"/>
    <mergeCell ref="E131:E133"/>
    <mergeCell ref="B125:B127"/>
    <mergeCell ref="C125:C127"/>
    <mergeCell ref="D125:D127"/>
    <mergeCell ref="E125:E127"/>
    <mergeCell ref="B131:B133"/>
    <mergeCell ref="C131:C133"/>
    <mergeCell ref="B128:B130"/>
    <mergeCell ref="B143:B145"/>
    <mergeCell ref="E137:E139"/>
    <mergeCell ref="C140:C142"/>
    <mergeCell ref="D140:D142"/>
    <mergeCell ref="E140:E142"/>
    <mergeCell ref="B134:B136"/>
    <mergeCell ref="C134:C136"/>
    <mergeCell ref="D134:D136"/>
    <mergeCell ref="E134:E136"/>
    <mergeCell ref="D158:D160"/>
    <mergeCell ref="E158:E160"/>
    <mergeCell ref="A151:B151"/>
    <mergeCell ref="A155:A157"/>
    <mergeCell ref="B155:B157"/>
    <mergeCell ref="A116:A118"/>
    <mergeCell ref="B116:B118"/>
    <mergeCell ref="C116:C118"/>
    <mergeCell ref="B119:B121"/>
    <mergeCell ref="B122:B124"/>
    <mergeCell ref="C122:C124"/>
    <mergeCell ref="D122:D124"/>
    <mergeCell ref="D119:D121"/>
    <mergeCell ref="C143:C145"/>
    <mergeCell ref="D143:D145"/>
    <mergeCell ref="E143:E145"/>
    <mergeCell ref="B140:B142"/>
    <mergeCell ref="B137:B139"/>
    <mergeCell ref="C137:C139"/>
    <mergeCell ref="D137:D139"/>
    <mergeCell ref="E122:E124"/>
    <mergeCell ref="A119:A121"/>
    <mergeCell ref="C155:C157"/>
    <mergeCell ref="D155:D157"/>
    <mergeCell ref="A113:A115"/>
    <mergeCell ref="B113:B115"/>
    <mergeCell ref="C113:C115"/>
    <mergeCell ref="A110:A112"/>
    <mergeCell ref="B110:B112"/>
    <mergeCell ref="C110:C112"/>
    <mergeCell ref="A158:A160"/>
    <mergeCell ref="B158:B160"/>
    <mergeCell ref="C158:C160"/>
    <mergeCell ref="E95:E97"/>
    <mergeCell ref="B98:B100"/>
    <mergeCell ref="C98:C100"/>
    <mergeCell ref="D98:D100"/>
    <mergeCell ref="E98:E100"/>
    <mergeCell ref="A107:A109"/>
    <mergeCell ref="B107:B109"/>
    <mergeCell ref="C107:C109"/>
    <mergeCell ref="E107:E109"/>
    <mergeCell ref="A101:A103"/>
    <mergeCell ref="B101:B103"/>
    <mergeCell ref="C101:C103"/>
    <mergeCell ref="A38:A40"/>
    <mergeCell ref="B38:B40"/>
    <mergeCell ref="C38:C40"/>
    <mergeCell ref="D38:D40"/>
    <mergeCell ref="E38:E40"/>
    <mergeCell ref="A3:Q3"/>
    <mergeCell ref="A146:A149"/>
    <mergeCell ref="B146:B149"/>
    <mergeCell ref="C146:C149"/>
    <mergeCell ref="E146:E149"/>
    <mergeCell ref="A92:A94"/>
    <mergeCell ref="B92:B94"/>
    <mergeCell ref="C92:C94"/>
    <mergeCell ref="A41:A43"/>
    <mergeCell ref="B41:B43"/>
    <mergeCell ref="C41:C43"/>
    <mergeCell ref="D41:D43"/>
    <mergeCell ref="E41:E43"/>
    <mergeCell ref="A62:A64"/>
    <mergeCell ref="B62:B64"/>
    <mergeCell ref="C62:C64"/>
    <mergeCell ref="E62:E64"/>
    <mergeCell ref="A65:B65"/>
    <mergeCell ref="A66:B66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C24:C26"/>
    <mergeCell ref="D24:D26"/>
    <mergeCell ref="E24:E26"/>
    <mergeCell ref="A27:A29"/>
    <mergeCell ref="B27:B29"/>
    <mergeCell ref="C27:C29"/>
    <mergeCell ref="D27:D29"/>
    <mergeCell ref="E27:E29"/>
    <mergeCell ref="B24:B26"/>
    <mergeCell ref="A24:A26"/>
    <mergeCell ref="A30:A32"/>
    <mergeCell ref="B30:B32"/>
    <mergeCell ref="C30:C32"/>
    <mergeCell ref="D30:D32"/>
    <mergeCell ref="E30:E32"/>
    <mergeCell ref="E35:E37"/>
    <mergeCell ref="A33:B33"/>
    <mergeCell ref="A34:B34"/>
    <mergeCell ref="B35:B37"/>
    <mergeCell ref="A35:A37"/>
    <mergeCell ref="C35:C37"/>
    <mergeCell ref="D35:D37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A18:A20"/>
    <mergeCell ref="A21:A23"/>
    <mergeCell ref="G11:G12"/>
    <mergeCell ref="N10:N12"/>
    <mergeCell ref="A9:A12"/>
    <mergeCell ref="B9:B12"/>
    <mergeCell ref="C9:D9"/>
    <mergeCell ref="C10:C12"/>
    <mergeCell ref="D10:D12"/>
    <mergeCell ref="E9:E12"/>
    <mergeCell ref="F9:M9"/>
    <mergeCell ref="G10:M10"/>
    <mergeCell ref="H11:M11"/>
    <mergeCell ref="N9:V9"/>
    <mergeCell ref="P10:V10"/>
    <mergeCell ref="Q11:V11"/>
    <mergeCell ref="B181:B183"/>
    <mergeCell ref="B82:B85"/>
    <mergeCell ref="B76:B78"/>
    <mergeCell ref="C76:C78"/>
    <mergeCell ref="E76:E78"/>
    <mergeCell ref="C119:C121"/>
    <mergeCell ref="E119:E121"/>
    <mergeCell ref="E92:E94"/>
    <mergeCell ref="E73:E75"/>
    <mergeCell ref="B89:B91"/>
    <mergeCell ref="C89:C91"/>
    <mergeCell ref="E89:E91"/>
    <mergeCell ref="B79:B81"/>
    <mergeCell ref="D110:D112"/>
    <mergeCell ref="E110:E112"/>
    <mergeCell ref="D113:D115"/>
    <mergeCell ref="D116:D118"/>
    <mergeCell ref="E113:E115"/>
    <mergeCell ref="E101:E103"/>
    <mergeCell ref="B104:B106"/>
    <mergeCell ref="C104:C106"/>
    <mergeCell ref="E104:E106"/>
    <mergeCell ref="E116:E118"/>
    <mergeCell ref="E172:E174"/>
    <mergeCell ref="B178:B180"/>
    <mergeCell ref="E79:E81"/>
    <mergeCell ref="A82:A85"/>
    <mergeCell ref="A89:A91"/>
    <mergeCell ref="A76:A78"/>
    <mergeCell ref="A79:A81"/>
    <mergeCell ref="A67:A69"/>
    <mergeCell ref="B67:B69"/>
    <mergeCell ref="C67:C69"/>
    <mergeCell ref="E67:E69"/>
    <mergeCell ref="A70:A72"/>
    <mergeCell ref="B70:B72"/>
    <mergeCell ref="C70:C72"/>
    <mergeCell ref="A73:A75"/>
    <mergeCell ref="B73:B75"/>
    <mergeCell ref="C73:C75"/>
    <mergeCell ref="C82:C85"/>
    <mergeCell ref="E82:E85"/>
    <mergeCell ref="A86:A88"/>
    <mergeCell ref="B86:B88"/>
    <mergeCell ref="C86:C88"/>
    <mergeCell ref="E86:E88"/>
    <mergeCell ref="E70:E72"/>
    <mergeCell ref="A104:A106"/>
    <mergeCell ref="E257:E259"/>
    <mergeCell ref="B257:B260"/>
    <mergeCell ref="C257:C260"/>
    <mergeCell ref="D257:D260"/>
    <mergeCell ref="B193:B195"/>
    <mergeCell ref="C193:C195"/>
    <mergeCell ref="D193:D195"/>
    <mergeCell ref="E193:E195"/>
    <mergeCell ref="B184:B186"/>
    <mergeCell ref="B187:B189"/>
    <mergeCell ref="B190:B192"/>
    <mergeCell ref="C187:C189"/>
    <mergeCell ref="D187:D189"/>
    <mergeCell ref="E187:E189"/>
    <mergeCell ref="C190:C192"/>
    <mergeCell ref="D190:D192"/>
    <mergeCell ref="E190:E192"/>
    <mergeCell ref="C184:C186"/>
    <mergeCell ref="D184:D186"/>
    <mergeCell ref="E184:E186"/>
    <mergeCell ref="B246:B248"/>
    <mergeCell ref="C246:C248"/>
    <mergeCell ref="D246:D248"/>
    <mergeCell ref="E246:E248"/>
    <mergeCell ref="B261:B264"/>
    <mergeCell ref="C261:C264"/>
    <mergeCell ref="D261:D264"/>
    <mergeCell ref="E261:E264"/>
    <mergeCell ref="E228:E230"/>
    <mergeCell ref="A228:A230"/>
    <mergeCell ref="B237:B239"/>
    <mergeCell ref="C237:C239"/>
    <mergeCell ref="D237:D239"/>
    <mergeCell ref="E237:E239"/>
    <mergeCell ref="B231:B233"/>
    <mergeCell ref="C231:C233"/>
    <mergeCell ref="D231:D233"/>
    <mergeCell ref="E231:E233"/>
    <mergeCell ref="B234:B236"/>
    <mergeCell ref="C234:C236"/>
    <mergeCell ref="D234:D236"/>
    <mergeCell ref="E234:E236"/>
    <mergeCell ref="A252:B252"/>
    <mergeCell ref="A253:B253"/>
    <mergeCell ref="E254:E256"/>
    <mergeCell ref="B254:B256"/>
    <mergeCell ref="C254:C256"/>
    <mergeCell ref="D254:D256"/>
    <mergeCell ref="B59:B61"/>
    <mergeCell ref="C59:C61"/>
    <mergeCell ref="D59:D61"/>
    <mergeCell ref="E59:E61"/>
    <mergeCell ref="A1:V1"/>
    <mergeCell ref="A2:V2"/>
    <mergeCell ref="A5:V5"/>
    <mergeCell ref="A6:V6"/>
    <mergeCell ref="A7:V7"/>
    <mergeCell ref="B8:V8"/>
    <mergeCell ref="A50:A52"/>
    <mergeCell ref="B50:B52"/>
    <mergeCell ref="C50:C52"/>
    <mergeCell ref="D50:D52"/>
    <mergeCell ref="E50:E52"/>
    <mergeCell ref="A53:A55"/>
    <mergeCell ref="B53:B55"/>
    <mergeCell ref="C53:C55"/>
    <mergeCell ref="D53:D55"/>
    <mergeCell ref="E53:E55"/>
    <mergeCell ref="O10:O12"/>
    <mergeCell ref="P11:P12"/>
    <mergeCell ref="A14:B14"/>
    <mergeCell ref="F10:F12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2021-02-05T02:49:53Z</cp:lastPrinted>
  <dcterms:created xsi:type="dcterms:W3CDTF">2016-05-12T05:25:06Z</dcterms:created>
  <dcterms:modified xsi:type="dcterms:W3CDTF">2021-02-05T03:23:26Z</dcterms:modified>
</cp:coreProperties>
</file>