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J92" i="1"/>
  <c r="J93"/>
  <c r="G113"/>
  <c r="M113"/>
  <c r="L113"/>
  <c r="K113"/>
  <c r="J113"/>
  <c r="G114"/>
  <c r="J236"/>
  <c r="J237"/>
  <c r="G231"/>
  <c r="G230"/>
  <c r="J229"/>
  <c r="G229" s="1"/>
  <c r="J170"/>
  <c r="J153"/>
  <c r="J150" s="1"/>
  <c r="M155"/>
  <c r="L155"/>
  <c r="K155"/>
  <c r="J155"/>
  <c r="J152" s="1"/>
  <c r="J149" s="1"/>
  <c r="G108"/>
  <c r="G107"/>
  <c r="J107"/>
  <c r="G105"/>
  <c r="J104"/>
  <c r="G104" s="1"/>
  <c r="G103"/>
  <c r="G102"/>
  <c r="M101"/>
  <c r="L101"/>
  <c r="K101"/>
  <c r="I101"/>
  <c r="H101"/>
  <c r="J101"/>
  <c r="M45"/>
  <c r="M42" s="1"/>
  <c r="L45"/>
  <c r="K45"/>
  <c r="J45"/>
  <c r="J59"/>
  <c r="J50"/>
  <c r="G233"/>
  <c r="J232"/>
  <c r="G232" s="1"/>
  <c r="G234"/>
  <c r="M264"/>
  <c r="M265"/>
  <c r="L250"/>
  <c r="L265" s="1"/>
  <c r="L253"/>
  <c r="L258"/>
  <c r="M255"/>
  <c r="L255"/>
  <c r="L252" s="1"/>
  <c r="L249" s="1"/>
  <c r="L264" s="1"/>
  <c r="L187"/>
  <c r="L190"/>
  <c r="J187"/>
  <c r="K187"/>
  <c r="J24"/>
  <c r="I285"/>
  <c r="G285" s="1"/>
  <c r="G279"/>
  <c r="I279"/>
  <c r="I278"/>
  <c r="I284" s="1"/>
  <c r="G284" s="1"/>
  <c r="I277"/>
  <c r="I276"/>
  <c r="I272"/>
  <c r="G275"/>
  <c r="G160"/>
  <c r="I142"/>
  <c r="I141"/>
  <c r="I45"/>
  <c r="I59"/>
  <c r="G60"/>
  <c r="I146"/>
  <c r="G146" s="1"/>
  <c r="G148"/>
  <c r="G147"/>
  <c r="M169"/>
  <c r="L169"/>
  <c r="K169"/>
  <c r="J169"/>
  <c r="I169"/>
  <c r="H169"/>
  <c r="G171"/>
  <c r="I170"/>
  <c r="H170"/>
  <c r="G172"/>
  <c r="M184"/>
  <c r="M235" s="1"/>
  <c r="M181" s="1"/>
  <c r="M178" s="1"/>
  <c r="L184"/>
  <c r="M77"/>
  <c r="M142"/>
  <c r="L142"/>
  <c r="M138"/>
  <c r="M137" s="1"/>
  <c r="M141"/>
  <c r="L141"/>
  <c r="L138" s="1"/>
  <c r="L137" s="1"/>
  <c r="M143"/>
  <c r="L143"/>
  <c r="M131"/>
  <c r="L131"/>
  <c r="M128"/>
  <c r="L128"/>
  <c r="M125"/>
  <c r="L125"/>
  <c r="M122"/>
  <c r="L122"/>
  <c r="M134"/>
  <c r="L134"/>
  <c r="M86"/>
  <c r="M79" s="1"/>
  <c r="M76" s="1"/>
  <c r="L86"/>
  <c r="L79" s="1"/>
  <c r="L76" s="1"/>
  <c r="M73"/>
  <c r="M70" s="1"/>
  <c r="M67" s="1"/>
  <c r="L73"/>
  <c r="L70" s="1"/>
  <c r="L67" s="1"/>
  <c r="M53"/>
  <c r="L53"/>
  <c r="M50"/>
  <c r="L50"/>
  <c r="M47"/>
  <c r="M44" s="1"/>
  <c r="L47"/>
  <c r="L44" s="1"/>
  <c r="M46"/>
  <c r="M43" s="1"/>
  <c r="L46"/>
  <c r="L43" s="1"/>
  <c r="L42"/>
  <c r="M38"/>
  <c r="M35" s="1"/>
  <c r="L38"/>
  <c r="L35" s="1"/>
  <c r="M32"/>
  <c r="L32"/>
  <c r="M20"/>
  <c r="L20"/>
  <c r="M27"/>
  <c r="L27"/>
  <c r="M22"/>
  <c r="M19" s="1"/>
  <c r="M31" s="1"/>
  <c r="L22"/>
  <c r="L19" s="1"/>
  <c r="L31" s="1"/>
  <c r="M24"/>
  <c r="L24"/>
  <c r="G263"/>
  <c r="G262"/>
  <c r="G260"/>
  <c r="G259"/>
  <c r="G257"/>
  <c r="G256"/>
  <c r="G247"/>
  <c r="M237"/>
  <c r="M183" s="1"/>
  <c r="M180" s="1"/>
  <c r="L237"/>
  <c r="L183" s="1"/>
  <c r="L180" s="1"/>
  <c r="K237"/>
  <c r="I237"/>
  <c r="G237" s="1"/>
  <c r="H237"/>
  <c r="M236"/>
  <c r="M182" s="1"/>
  <c r="M179" s="1"/>
  <c r="L236"/>
  <c r="K236"/>
  <c r="I236"/>
  <c r="H236"/>
  <c r="G228"/>
  <c r="G227"/>
  <c r="G225"/>
  <c r="G224"/>
  <c r="G221"/>
  <c r="G219"/>
  <c r="G218"/>
  <c r="G216"/>
  <c r="G215"/>
  <c r="G213"/>
  <c r="G212"/>
  <c r="G210"/>
  <c r="G209"/>
  <c r="G207"/>
  <c r="G206"/>
  <c r="G204"/>
  <c r="G203"/>
  <c r="G201"/>
  <c r="G200"/>
  <c r="G195"/>
  <c r="G194"/>
  <c r="G192"/>
  <c r="G191"/>
  <c r="G189"/>
  <c r="G188"/>
  <c r="G186"/>
  <c r="G185"/>
  <c r="M175"/>
  <c r="L175"/>
  <c r="M174"/>
  <c r="L174"/>
  <c r="M173"/>
  <c r="L173"/>
  <c r="H120"/>
  <c r="M120"/>
  <c r="M117" s="1"/>
  <c r="L120"/>
  <c r="L117" s="1"/>
  <c r="K120"/>
  <c r="J120"/>
  <c r="M161"/>
  <c r="L161"/>
  <c r="G136"/>
  <c r="H121"/>
  <c r="G121" s="1"/>
  <c r="G157"/>
  <c r="G156"/>
  <c r="G154"/>
  <c r="G151"/>
  <c r="G145"/>
  <c r="G144"/>
  <c r="G135"/>
  <c r="G133"/>
  <c r="G132"/>
  <c r="G130"/>
  <c r="G129"/>
  <c r="G127"/>
  <c r="G126"/>
  <c r="G124"/>
  <c r="G123"/>
  <c r="M94"/>
  <c r="L94"/>
  <c r="K94"/>
  <c r="J94"/>
  <c r="I94"/>
  <c r="H94"/>
  <c r="M93"/>
  <c r="L93"/>
  <c r="K93"/>
  <c r="I93"/>
  <c r="H93"/>
  <c r="H90" s="1"/>
  <c r="G100"/>
  <c r="G99"/>
  <c r="M98"/>
  <c r="L98"/>
  <c r="K98"/>
  <c r="J98"/>
  <c r="I98"/>
  <c r="H98"/>
  <c r="G97"/>
  <c r="G96"/>
  <c r="M95"/>
  <c r="M92" s="1"/>
  <c r="L95"/>
  <c r="K95"/>
  <c r="J95"/>
  <c r="I95"/>
  <c r="H95"/>
  <c r="G112"/>
  <c r="G111"/>
  <c r="M81"/>
  <c r="L81"/>
  <c r="K81"/>
  <c r="J81"/>
  <c r="I81"/>
  <c r="H81"/>
  <c r="M80"/>
  <c r="L80"/>
  <c r="L77" s="1"/>
  <c r="K80"/>
  <c r="K77" s="1"/>
  <c r="J80"/>
  <c r="J77" s="1"/>
  <c r="I80"/>
  <c r="I77" s="1"/>
  <c r="H80"/>
  <c r="H77" s="1"/>
  <c r="M72"/>
  <c r="L72"/>
  <c r="K72"/>
  <c r="J72"/>
  <c r="I72"/>
  <c r="H72"/>
  <c r="M71"/>
  <c r="M68" s="1"/>
  <c r="L71"/>
  <c r="L68" s="1"/>
  <c r="K71"/>
  <c r="J71"/>
  <c r="I71"/>
  <c r="H71"/>
  <c r="G88"/>
  <c r="G87"/>
  <c r="G85"/>
  <c r="G84"/>
  <c r="G83"/>
  <c r="G75"/>
  <c r="G74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101" l="1"/>
  <c r="G59"/>
  <c r="G45"/>
  <c r="L235"/>
  <c r="L181" s="1"/>
  <c r="L178" s="1"/>
  <c r="M140"/>
  <c r="L140"/>
  <c r="L159"/>
  <c r="M159"/>
  <c r="L92"/>
  <c r="M63"/>
  <c r="L63"/>
  <c r="G236"/>
  <c r="L182"/>
  <c r="L179" s="1"/>
  <c r="M119"/>
  <c r="M116" s="1"/>
  <c r="M158" s="1"/>
  <c r="L119"/>
  <c r="L116" s="1"/>
  <c r="L158" s="1"/>
  <c r="L41"/>
  <c r="L62" s="1"/>
  <c r="M41"/>
  <c r="M62" s="1"/>
  <c r="M64"/>
  <c r="L64"/>
  <c r="L283" s="1"/>
  <c r="M283"/>
  <c r="L21"/>
  <c r="L18" s="1"/>
  <c r="L30" s="1"/>
  <c r="M21"/>
  <c r="M18" s="1"/>
  <c r="M30" s="1"/>
  <c r="G80"/>
  <c r="G81"/>
  <c r="G94"/>
  <c r="G95"/>
  <c r="G93"/>
  <c r="G71"/>
  <c r="G98"/>
  <c r="G72"/>
  <c r="G46"/>
  <c r="G43" s="1"/>
  <c r="M281" l="1"/>
  <c r="L281"/>
  <c r="M280"/>
  <c r="L280"/>
  <c r="G39"/>
  <c r="G36" s="1"/>
  <c r="G40"/>
  <c r="G37" s="1"/>
  <c r="G64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3" s="1"/>
  <c r="I42"/>
  <c r="I63" s="1"/>
  <c r="J42"/>
  <c r="J63" s="1"/>
  <c r="K42"/>
  <c r="K63" s="1"/>
  <c r="H46"/>
  <c r="H43" s="1"/>
  <c r="H64" s="1"/>
  <c r="I46"/>
  <c r="I43" s="1"/>
  <c r="I64" s="1"/>
  <c r="J46"/>
  <c r="J43" s="1"/>
  <c r="J64" s="1"/>
  <c r="K46"/>
  <c r="K43" s="1"/>
  <c r="K64" s="1"/>
  <c r="H47"/>
  <c r="I47"/>
  <c r="J47"/>
  <c r="K47"/>
  <c r="K44" s="1"/>
  <c r="H50"/>
  <c r="I50"/>
  <c r="K50"/>
  <c r="H53"/>
  <c r="I53"/>
  <c r="J53"/>
  <c r="K53"/>
  <c r="H56"/>
  <c r="G56" s="1"/>
  <c r="H68"/>
  <c r="I68"/>
  <c r="J68"/>
  <c r="K68"/>
  <c r="H69"/>
  <c r="I69"/>
  <c r="J69"/>
  <c r="K69"/>
  <c r="H73"/>
  <c r="H70" s="1"/>
  <c r="I73"/>
  <c r="I70" s="1"/>
  <c r="J73"/>
  <c r="J70" s="1"/>
  <c r="K73"/>
  <c r="K70" s="1"/>
  <c r="H78"/>
  <c r="I78"/>
  <c r="J78"/>
  <c r="K78"/>
  <c r="H82"/>
  <c r="I82"/>
  <c r="J82"/>
  <c r="K82"/>
  <c r="H86"/>
  <c r="I86"/>
  <c r="J86"/>
  <c r="K86"/>
  <c r="J90"/>
  <c r="K90"/>
  <c r="I91"/>
  <c r="J91"/>
  <c r="K91"/>
  <c r="H110"/>
  <c r="H92" s="1"/>
  <c r="I110"/>
  <c r="I92" s="1"/>
  <c r="J110"/>
  <c r="K110"/>
  <c r="K92" s="1"/>
  <c r="J117"/>
  <c r="K117"/>
  <c r="H118"/>
  <c r="I118"/>
  <c r="J118"/>
  <c r="K118"/>
  <c r="H122"/>
  <c r="I122"/>
  <c r="J122"/>
  <c r="K122"/>
  <c r="H125"/>
  <c r="I125"/>
  <c r="J125"/>
  <c r="K125"/>
  <c r="H128"/>
  <c r="I128"/>
  <c r="J128"/>
  <c r="K128"/>
  <c r="H131"/>
  <c r="I131"/>
  <c r="J131"/>
  <c r="K131"/>
  <c r="H134"/>
  <c r="I134"/>
  <c r="J134"/>
  <c r="K134"/>
  <c r="H141"/>
  <c r="H138" s="1"/>
  <c r="I138"/>
  <c r="J141"/>
  <c r="K141"/>
  <c r="H142"/>
  <c r="H139" s="1"/>
  <c r="I140"/>
  <c r="J142"/>
  <c r="J139" s="1"/>
  <c r="K142"/>
  <c r="K139" s="1"/>
  <c r="H143"/>
  <c r="I143"/>
  <c r="J143"/>
  <c r="K143"/>
  <c r="I153"/>
  <c r="I155"/>
  <c r="G155" s="1"/>
  <c r="H165"/>
  <c r="I165"/>
  <c r="J168"/>
  <c r="J165" s="1"/>
  <c r="J174" s="1"/>
  <c r="K168"/>
  <c r="K165" s="1"/>
  <c r="K174" s="1"/>
  <c r="H166"/>
  <c r="H175" s="1"/>
  <c r="I166"/>
  <c r="I175" s="1"/>
  <c r="J166"/>
  <c r="J175" s="1"/>
  <c r="K166"/>
  <c r="K175" s="1"/>
  <c r="I167"/>
  <c r="I164" s="1"/>
  <c r="I173" s="1"/>
  <c r="J167"/>
  <c r="J164" s="1"/>
  <c r="J173" s="1"/>
  <c r="K170"/>
  <c r="K167" s="1"/>
  <c r="K164" s="1"/>
  <c r="K173" s="1"/>
  <c r="G168"/>
  <c r="G165" s="1"/>
  <c r="G174" s="1"/>
  <c r="G169"/>
  <c r="G166" s="1"/>
  <c r="G175" s="1"/>
  <c r="I183"/>
  <c r="I180" s="1"/>
  <c r="J183"/>
  <c r="J180" s="1"/>
  <c r="K183"/>
  <c r="K180" s="1"/>
  <c r="H184"/>
  <c r="I184"/>
  <c r="J184"/>
  <c r="J235" s="1"/>
  <c r="K184"/>
  <c r="H187"/>
  <c r="I187"/>
  <c r="H190"/>
  <c r="I190"/>
  <c r="J190"/>
  <c r="K190"/>
  <c r="K235" s="1"/>
  <c r="H193"/>
  <c r="G193" s="1"/>
  <c r="H196"/>
  <c r="G196" s="1"/>
  <c r="G197"/>
  <c r="G198"/>
  <c r="H199"/>
  <c r="G199" s="1"/>
  <c r="H202"/>
  <c r="G202" s="1"/>
  <c r="H205"/>
  <c r="G205" s="1"/>
  <c r="H208"/>
  <c r="G208" s="1"/>
  <c r="H211"/>
  <c r="G211" s="1"/>
  <c r="H214"/>
  <c r="H217"/>
  <c r="G217" s="1"/>
  <c r="I220"/>
  <c r="G220" s="1"/>
  <c r="I223"/>
  <c r="G223" s="1"/>
  <c r="I226"/>
  <c r="G226" s="1"/>
  <c r="I182"/>
  <c r="I179" s="1"/>
  <c r="K182"/>
  <c r="K179" s="1"/>
  <c r="H183"/>
  <c r="H244"/>
  <c r="H241" s="1"/>
  <c r="I244"/>
  <c r="I241" s="1"/>
  <c r="J244"/>
  <c r="J241" s="1"/>
  <c r="K244"/>
  <c r="K241" s="1"/>
  <c r="H246"/>
  <c r="I246"/>
  <c r="I243" s="1"/>
  <c r="I240" s="1"/>
  <c r="J246"/>
  <c r="K246"/>
  <c r="K243" s="1"/>
  <c r="K240" s="1"/>
  <c r="G244"/>
  <c r="G241" s="1"/>
  <c r="H253"/>
  <c r="H250" s="1"/>
  <c r="I253"/>
  <c r="I250" s="1"/>
  <c r="J253"/>
  <c r="J250" s="1"/>
  <c r="K253"/>
  <c r="K250" s="1"/>
  <c r="H255"/>
  <c r="I255"/>
  <c r="J255"/>
  <c r="K255"/>
  <c r="H258"/>
  <c r="I258"/>
  <c r="J258"/>
  <c r="K258"/>
  <c r="H261"/>
  <c r="I261"/>
  <c r="J261"/>
  <c r="K261"/>
  <c r="G272"/>
  <c r="G273"/>
  <c r="G274"/>
  <c r="G276"/>
  <c r="G277"/>
  <c r="G278"/>
  <c r="H243" l="1"/>
  <c r="H240" s="1"/>
  <c r="G246"/>
  <c r="H235"/>
  <c r="H181" s="1"/>
  <c r="G214"/>
  <c r="I44"/>
  <c r="G261"/>
  <c r="H283"/>
  <c r="J119"/>
  <c r="J116" s="1"/>
  <c r="J161"/>
  <c r="J283" s="1"/>
  <c r="J44"/>
  <c r="J181"/>
  <c r="J178" s="1"/>
  <c r="K181"/>
  <c r="K178" s="1"/>
  <c r="G258"/>
  <c r="G255"/>
  <c r="I235"/>
  <c r="H180"/>
  <c r="G180" s="1"/>
  <c r="G183"/>
  <c r="G190"/>
  <c r="G187"/>
  <c r="G184"/>
  <c r="H167"/>
  <c r="H164" s="1"/>
  <c r="H173" s="1"/>
  <c r="G170"/>
  <c r="G167" s="1"/>
  <c r="G164" s="1"/>
  <c r="G173" s="1"/>
  <c r="K161"/>
  <c r="K283" s="1"/>
  <c r="K119"/>
  <c r="K116" s="1"/>
  <c r="I150"/>
  <c r="G153"/>
  <c r="G143"/>
  <c r="H119"/>
  <c r="H89"/>
  <c r="G92"/>
  <c r="G134"/>
  <c r="G131"/>
  <c r="G128"/>
  <c r="G125"/>
  <c r="G122"/>
  <c r="G110"/>
  <c r="H79"/>
  <c r="H76" s="1"/>
  <c r="G70"/>
  <c r="I79"/>
  <c r="I76" s="1"/>
  <c r="G82"/>
  <c r="J79"/>
  <c r="J76" s="1"/>
  <c r="K79"/>
  <c r="K76" s="1"/>
  <c r="H91"/>
  <c r="H161" s="1"/>
  <c r="G91"/>
  <c r="I90"/>
  <c r="G90"/>
  <c r="G86"/>
  <c r="G73"/>
  <c r="G53"/>
  <c r="G50"/>
  <c r="G47"/>
  <c r="G68"/>
  <c r="G38"/>
  <c r="G35" s="1"/>
  <c r="G27"/>
  <c r="G24"/>
  <c r="I152"/>
  <c r="G152" s="1"/>
  <c r="J41"/>
  <c r="J62" s="1"/>
  <c r="G282"/>
  <c r="J89"/>
  <c r="G69"/>
  <c r="I67"/>
  <c r="K140"/>
  <c r="G118"/>
  <c r="J67"/>
  <c r="H21"/>
  <c r="H18" s="1"/>
  <c r="H30" s="1"/>
  <c r="I41"/>
  <c r="I62" s="1"/>
  <c r="I21"/>
  <c r="I18" s="1"/>
  <c r="I30" s="1"/>
  <c r="H67"/>
  <c r="H265"/>
  <c r="H281" s="1"/>
  <c r="I252"/>
  <c r="I249" s="1"/>
  <c r="I264" s="1"/>
  <c r="J182"/>
  <c r="J179" s="1"/>
  <c r="J252"/>
  <c r="J249" s="1"/>
  <c r="I265"/>
  <c r="K138"/>
  <c r="K137" s="1"/>
  <c r="K89"/>
  <c r="K21"/>
  <c r="K18" s="1"/>
  <c r="K30" s="1"/>
  <c r="K252"/>
  <c r="K249" s="1"/>
  <c r="K264" s="1"/>
  <c r="G243"/>
  <c r="G240" s="1"/>
  <c r="J265"/>
  <c r="G77"/>
  <c r="K67"/>
  <c r="K41"/>
  <c r="K62" s="1"/>
  <c r="G253"/>
  <c r="G250" s="1"/>
  <c r="G265" s="1"/>
  <c r="H252"/>
  <c r="H249" s="1"/>
  <c r="H264" s="1"/>
  <c r="J140"/>
  <c r="H116"/>
  <c r="I89"/>
  <c r="G78"/>
  <c r="G42"/>
  <c r="G63" s="1"/>
  <c r="H44"/>
  <c r="H41" s="1"/>
  <c r="H62" s="1"/>
  <c r="G23"/>
  <c r="G20" s="1"/>
  <c r="G32" s="1"/>
  <c r="H182"/>
  <c r="J243"/>
  <c r="J240" s="1"/>
  <c r="K265"/>
  <c r="I149"/>
  <c r="G149" s="1"/>
  <c r="H137"/>
  <c r="H117"/>
  <c r="H159" s="1"/>
  <c r="G141"/>
  <c r="H140"/>
  <c r="I139"/>
  <c r="J138"/>
  <c r="J137" s="1"/>
  <c r="G142"/>
  <c r="J159" l="1"/>
  <c r="J281" s="1"/>
  <c r="I119"/>
  <c r="I116" s="1"/>
  <c r="I158" s="1"/>
  <c r="I280" s="1"/>
  <c r="I137"/>
  <c r="I161"/>
  <c r="G150"/>
  <c r="I120"/>
  <c r="J158"/>
  <c r="G235"/>
  <c r="K159"/>
  <c r="K281" s="1"/>
  <c r="K158"/>
  <c r="K280" s="1"/>
  <c r="G44"/>
  <c r="G41" s="1"/>
  <c r="G62" s="1"/>
  <c r="I181"/>
  <c r="I178" s="1"/>
  <c r="H178"/>
  <c r="H179"/>
  <c r="G179" s="1"/>
  <c r="G182"/>
  <c r="H158"/>
  <c r="H280" s="1"/>
  <c r="G139"/>
  <c r="G138"/>
  <c r="G137"/>
  <c r="G79"/>
  <c r="G76" s="1"/>
  <c r="G89"/>
  <c r="G21"/>
  <c r="G18" s="1"/>
  <c r="G30" s="1"/>
  <c r="G67"/>
  <c r="J264"/>
  <c r="G140"/>
  <c r="G252"/>
  <c r="G249" s="1"/>
  <c r="G264" s="1"/>
  <c r="G120" l="1"/>
  <c r="G117" s="1"/>
  <c r="I117"/>
  <c r="I159" s="1"/>
  <c r="I281" s="1"/>
  <c r="G119"/>
  <c r="G116" s="1"/>
  <c r="J280"/>
  <c r="G178"/>
  <c r="G181"/>
  <c r="G161"/>
  <c r="G283" s="1"/>
  <c r="I283"/>
  <c r="G158"/>
  <c r="G280" s="1"/>
  <c r="G159"/>
  <c r="G281" s="1"/>
</calcChain>
</file>

<file path=xl/sharedStrings.xml><?xml version="1.0" encoding="utf-8"?>
<sst xmlns="http://schemas.openxmlformats.org/spreadsheetml/2006/main" count="826" uniqueCount="178">
  <si>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</si>
  <si>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</si>
  <si>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</si>
  <si>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</si>
  <si>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</si>
  <si>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</si>
  <si>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</si>
  <si>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</si>
  <si>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</si>
  <si>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</si>
  <si>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</si>
  <si>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</si>
  <si>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</si>
  <si>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</si>
  <si>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</si>
  <si>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</si>
  <si>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</si>
  <si>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</si>
  <si>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</si>
  <si>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</si>
  <si>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</si>
  <si>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</si>
  <si>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</si>
  <si>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</si>
  <si>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</si>
  <si>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</si>
  <si>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</si>
  <si>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</si>
  <si>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</si>
  <si>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</si>
  <si>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</si>
  <si>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</si>
  <si>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</si>
  <si>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</si>
  <si>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</si>
  <si>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</si>
  <si>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</si>
  <si>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</si>
  <si>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</si>
  <si>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</si>
  <si>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</si>
  <si>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</si>
  <si>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</si>
  <si>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</si>
  <si>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</si>
  <si>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</si>
  <si>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</si>
  <si>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</si>
  <si>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</si>
  <si>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</si>
  <si>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</si>
  <si>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</si>
  <si>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</si>
  <si>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</si>
  <si>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</si>
  <si>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</si>
  <si>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</si>
  <si>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</si>
  <si>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</si>
  <si>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</si>
  <si>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</si>
  <si>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</si>
  <si>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</si>
  <si>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</si>
  <si>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</si>
  <si>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</si>
  <si>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</si>
  <si>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</si>
  <si>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</si>
  <si>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</si>
  <si>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</si>
  <si>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</si>
  <si>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</si>
  <si>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</si>
  <si>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</si>
  <si>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</si>
  <si>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</si>
  <si>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</si>
  <si>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</si>
  <si>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</si>
  <si>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</si>
  <si>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</si>
  <si>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</si>
  <si>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</si>
  <si>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</si>
  <si>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</si>
  <si>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</si>
  <si>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</si>
  <si>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</si>
  <si>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</si>
  <si>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</si>
  <si>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</si>
  <si>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</si>
  <si>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</si>
  <si>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</si>
  <si>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</si>
  <si>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</si>
  <si>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</si>
  <si>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</si>
  <si>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</si>
  <si>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</si>
  <si>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</si>
  <si>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</si>
  <si>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</si>
  <si>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</si>
  <si>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</si>
  <si>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</si>
  <si>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</si>
  <si>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</si>
  <si>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</si>
  <si>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</si>
  <si>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</si>
  <si>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</si>
  <si>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</si>
  <si>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</si>
  <si>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</si>
  <si>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</si>
  <si>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</si>
  <si>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</si>
  <si>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</si>
  <si>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</si>
  <si>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</si>
  <si>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</si>
  <si>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</si>
  <si>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</si>
  <si>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</si>
  <si>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</si>
  <si>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</si>
  <si>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</si>
  <si>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</si>
  <si>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</si>
  <si>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</si>
  <si>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</si>
  <si>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</si>
  <si>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</si>
  <si>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</si>
  <si>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</si>
  <si>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</si>
  <si>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</si>
  <si>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</si>
  <si>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</si>
  <si>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</si>
  <si>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</si>
  <si>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</si>
  <si>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</si>
  <si>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</si>
  <si>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</si>
  <si>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</si>
  <si>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</si>
  <si>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</si>
  <si>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</si>
  <si>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</si>
  <si>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</si>
  <si>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</si>
  <si>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</si>
  <si>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</si>
  <si>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</si>
  <si>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</si>
  <si>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</si>
  <si>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</si>
  <si>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</si>
  <si>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</si>
  <si>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</si>
  <si>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</si>
  <si>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Количество приобретенных контейнеров для сбора ТКО</t>
  </si>
  <si>
    <t>шт.</t>
  </si>
  <si>
    <t>тыс.м2</t>
  </si>
  <si>
    <t xml:space="preserve">Приложение 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</si>
  <si>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</si>
  <si>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</si>
  <si>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</si>
  <si>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</si>
  <si>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</si>
  <si>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</si>
  <si>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</si>
  <si>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</si>
  <si>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</si>
  <si>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r>
      <t>к постановлению №94 от  19.</t>
    </r>
    <r>
      <rPr>
        <i/>
        <sz val="12"/>
        <rFont val="Times New Roman"/>
        <family val="1"/>
        <charset val="204"/>
      </rPr>
      <t>08.2021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</si>
</sst>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1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9"/>
  <sheetViews>
    <sheetView tabSelected="1" topLeftCell="A289" zoomScale="130" zoomScaleNormal="130" workbookViewId="0">
      <selection activeCell="I14" sqref="I14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5.28515625" customWidth="1"/>
    <col min="7" max="7" width="12.5703125" customWidth="1"/>
    <col min="8" max="8" width="11.42578125" customWidth="1"/>
    <col min="9" max="9" width="11.42578125" style="13" customWidth="1"/>
    <col min="10" max="10" width="12.85546875" style="13" customWidth="1"/>
    <col min="11" max="12" width="11.42578125" style="13" customWidth="1"/>
    <col min="13" max="13" width="11.28515625" style="13" customWidth="1"/>
    <col min="14" max="14" width="9.85546875" customWidth="1"/>
    <col min="15" max="15" width="4.5703125" customWidth="1"/>
    <col min="16" max="17" width="4.7109375" style="49" customWidth="1"/>
    <col min="18" max="18" width="5.85546875" customWidth="1"/>
    <col min="19" max="19" width="6.7109375" customWidth="1"/>
    <col min="20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238" t="s">
        <v>167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</row>
    <row r="2" spans="1:22" ht="15.75">
      <c r="A2" s="238" t="s">
        <v>177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</row>
    <row r="3" spans="1:22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239" t="s">
        <v>20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</row>
    <row r="6" spans="1:22" ht="15.75">
      <c r="A6" s="239" t="s">
        <v>21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</row>
    <row r="7" spans="1:22" ht="15.75">
      <c r="A7" s="240" t="s">
        <v>102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</row>
    <row r="8" spans="1:22" ht="14.25" customHeight="1">
      <c r="A8" s="4"/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</row>
    <row r="9" spans="1:22" ht="31.5" customHeight="1">
      <c r="A9" s="208" t="s">
        <v>0</v>
      </c>
      <c r="B9" s="208" t="s">
        <v>1</v>
      </c>
      <c r="C9" s="211" t="s">
        <v>2</v>
      </c>
      <c r="D9" s="212"/>
      <c r="E9" s="216" t="s">
        <v>154</v>
      </c>
      <c r="F9" s="219" t="s">
        <v>5</v>
      </c>
      <c r="G9" s="220"/>
      <c r="H9" s="220"/>
      <c r="I9" s="220"/>
      <c r="J9" s="220"/>
      <c r="K9" s="220"/>
      <c r="L9" s="220"/>
      <c r="M9" s="221"/>
      <c r="N9" s="219" t="s">
        <v>11</v>
      </c>
      <c r="O9" s="220"/>
      <c r="P9" s="220"/>
      <c r="Q9" s="220"/>
      <c r="R9" s="220"/>
      <c r="S9" s="220"/>
      <c r="T9" s="220"/>
      <c r="U9" s="220"/>
      <c r="V9" s="221"/>
    </row>
    <row r="10" spans="1:22" ht="15" customHeight="1">
      <c r="A10" s="210"/>
      <c r="B10" s="210"/>
      <c r="C10" s="213" t="s">
        <v>3</v>
      </c>
      <c r="D10" s="213" t="s">
        <v>4</v>
      </c>
      <c r="E10" s="217"/>
      <c r="F10" s="208" t="s">
        <v>6</v>
      </c>
      <c r="G10" s="219" t="s">
        <v>8</v>
      </c>
      <c r="H10" s="220"/>
      <c r="I10" s="220"/>
      <c r="J10" s="220"/>
      <c r="K10" s="220"/>
      <c r="L10" s="220"/>
      <c r="M10" s="221"/>
      <c r="N10" s="208" t="s">
        <v>9</v>
      </c>
      <c r="O10" s="242" t="s">
        <v>10</v>
      </c>
      <c r="P10" s="219" t="s">
        <v>12</v>
      </c>
      <c r="Q10" s="220"/>
      <c r="R10" s="220"/>
      <c r="S10" s="220"/>
      <c r="T10" s="220"/>
      <c r="U10" s="220"/>
      <c r="V10" s="221"/>
    </row>
    <row r="11" spans="1:22" ht="37.5" customHeight="1">
      <c r="A11" s="210"/>
      <c r="B11" s="210"/>
      <c r="C11" s="214"/>
      <c r="D11" s="214"/>
      <c r="E11" s="217"/>
      <c r="F11" s="210"/>
      <c r="G11" s="208" t="s">
        <v>7</v>
      </c>
      <c r="H11" s="220"/>
      <c r="I11" s="220"/>
      <c r="J11" s="220"/>
      <c r="K11" s="220"/>
      <c r="L11" s="220"/>
      <c r="M11" s="221"/>
      <c r="N11" s="210"/>
      <c r="O11" s="243"/>
      <c r="P11" s="213" t="s">
        <v>7</v>
      </c>
      <c r="Q11" s="220"/>
      <c r="R11" s="220"/>
      <c r="S11" s="220"/>
      <c r="T11" s="220"/>
      <c r="U11" s="220"/>
      <c r="V11" s="221"/>
    </row>
    <row r="12" spans="1:22" ht="66.75" customHeight="1">
      <c r="A12" s="209"/>
      <c r="B12" s="209"/>
      <c r="C12" s="215"/>
      <c r="D12" s="215"/>
      <c r="E12" s="218"/>
      <c r="F12" s="209"/>
      <c r="G12" s="209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209"/>
      <c r="O12" s="244"/>
      <c r="P12" s="215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37" t="s">
        <v>46</v>
      </c>
      <c r="B14" s="138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37" t="s">
        <v>47</v>
      </c>
      <c r="B15" s="138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35" t="s">
        <v>98</v>
      </c>
      <c r="B16" s="136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37" t="s">
        <v>22</v>
      </c>
      <c r="B17" s="138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29"/>
      <c r="B18" s="126" t="s">
        <v>48</v>
      </c>
      <c r="C18" s="129">
        <v>2019</v>
      </c>
      <c r="D18" s="129">
        <v>2024</v>
      </c>
      <c r="E18" s="123" t="s">
        <v>14</v>
      </c>
      <c r="F18" s="21" t="s">
        <v>15</v>
      </c>
      <c r="G18" s="5">
        <f>G21</f>
        <v>2634641.4900000002</v>
      </c>
      <c r="H18" s="5">
        <f t="shared" ref="H18" si="0">H21</f>
        <v>489863.62999999995</v>
      </c>
      <c r="I18" s="11">
        <f t="shared" ref="I18:J18" si="1">I21</f>
        <v>606498.53</v>
      </c>
      <c r="J18" s="11">
        <f t="shared" si="1"/>
        <v>760204.13</v>
      </c>
      <c r="K18" s="11">
        <f>K21</f>
        <v>259358.4</v>
      </c>
      <c r="L18" s="11">
        <f t="shared" ref="L18:M18" si="2">L21</f>
        <v>259358.4</v>
      </c>
      <c r="M18" s="11">
        <f t="shared" si="2"/>
        <v>259358.4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30"/>
      <c r="B19" s="127"/>
      <c r="C19" s="130"/>
      <c r="D19" s="130"/>
      <c r="E19" s="124"/>
      <c r="F19" s="21" t="s">
        <v>16</v>
      </c>
      <c r="G19" s="5">
        <f>G22</f>
        <v>1670879.79</v>
      </c>
      <c r="H19" s="5">
        <f t="shared" ref="H19" si="3">H22</f>
        <v>166273.66</v>
      </c>
      <c r="I19" s="11">
        <f t="shared" ref="I19:J19" si="4">I22</f>
        <v>288798.53000000003</v>
      </c>
      <c r="J19" s="11">
        <f t="shared" si="4"/>
        <v>437732.4</v>
      </c>
      <c r="K19" s="11">
        <f>K22</f>
        <v>259358.4</v>
      </c>
      <c r="L19" s="11">
        <f t="shared" ref="L19:M19" si="5">L22</f>
        <v>259358.4</v>
      </c>
      <c r="M19" s="11">
        <f t="shared" si="5"/>
        <v>259358.4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31"/>
      <c r="B20" s="128"/>
      <c r="C20" s="131"/>
      <c r="D20" s="131"/>
      <c r="E20" s="125"/>
      <c r="F20" s="21" t="s">
        <v>17</v>
      </c>
      <c r="G20" s="5">
        <f>G23</f>
        <v>963761.7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322471.73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29"/>
      <c r="B21" s="126" t="s">
        <v>49</v>
      </c>
      <c r="C21" s="129">
        <v>2019</v>
      </c>
      <c r="D21" s="129">
        <v>2024</v>
      </c>
      <c r="E21" s="123" t="s">
        <v>14</v>
      </c>
      <c r="F21" s="21" t="s">
        <v>15</v>
      </c>
      <c r="G21" s="5">
        <f>G24+G27</f>
        <v>2634641.4900000002</v>
      </c>
      <c r="H21" s="5">
        <f t="shared" ref="H21" si="9">H24+H27</f>
        <v>489863.62999999995</v>
      </c>
      <c r="I21" s="11">
        <f t="shared" ref="I21" si="10">I24+I27</f>
        <v>606498.53</v>
      </c>
      <c r="J21" s="11">
        <f>J24+J27</f>
        <v>760204.13</v>
      </c>
      <c r="K21" s="11">
        <f>K24+K27</f>
        <v>259358.4</v>
      </c>
      <c r="L21" s="11">
        <f t="shared" ref="L21:M21" si="11">L24+L27</f>
        <v>259358.4</v>
      </c>
      <c r="M21" s="11">
        <f t="shared" si="11"/>
        <v>259358.4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30"/>
      <c r="B22" s="127"/>
      <c r="C22" s="130"/>
      <c r="D22" s="130"/>
      <c r="E22" s="124"/>
      <c r="F22" s="21" t="s">
        <v>16</v>
      </c>
      <c r="G22" s="5">
        <f>G25+G28</f>
        <v>1670879.79</v>
      </c>
      <c r="H22" s="5">
        <f t="shared" ref="H22" si="12">H25+H28</f>
        <v>166273.66</v>
      </c>
      <c r="I22" s="11">
        <f t="shared" ref="I22:J22" si="13">I25+I28</f>
        <v>288798.53000000003</v>
      </c>
      <c r="J22" s="11">
        <f t="shared" si="13"/>
        <v>437732.4</v>
      </c>
      <c r="K22" s="11">
        <f>K25+K28</f>
        <v>259358.4</v>
      </c>
      <c r="L22" s="11">
        <f t="shared" ref="L22:M22" si="14">L25+L28</f>
        <v>259358.4</v>
      </c>
      <c r="M22" s="11">
        <f t="shared" si="14"/>
        <v>259358.4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31"/>
      <c r="B23" s="128"/>
      <c r="C23" s="131"/>
      <c r="D23" s="131"/>
      <c r="E23" s="125"/>
      <c r="F23" s="21" t="s">
        <v>17</v>
      </c>
      <c r="G23" s="5">
        <f>G26+G29</f>
        <v>963761.7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322471.73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29"/>
      <c r="B24" s="126" t="s">
        <v>23</v>
      </c>
      <c r="C24" s="129">
        <v>2019</v>
      </c>
      <c r="D24" s="129">
        <v>2024</v>
      </c>
      <c r="E24" s="123" t="s">
        <v>14</v>
      </c>
      <c r="F24" s="21" t="s">
        <v>15</v>
      </c>
      <c r="G24" s="5">
        <f t="shared" ref="G24:G29" si="17">H24+I24+J24+K24+L24+M24</f>
        <v>1956537.4</v>
      </c>
      <c r="H24" s="5">
        <f t="shared" ref="H24" si="18">H25+H26</f>
        <v>346824.45999999996</v>
      </c>
      <c r="I24" s="11">
        <f t="shared" ref="I24:J24" si="19">I25+I26</f>
        <v>504598.95</v>
      </c>
      <c r="J24" s="11">
        <f t="shared" si="19"/>
        <v>636393.99</v>
      </c>
      <c r="K24" s="11">
        <f>K25+K26</f>
        <v>156240</v>
      </c>
      <c r="L24" s="11">
        <f t="shared" ref="L24:M24" si="20">L25+L26</f>
        <v>156240</v>
      </c>
      <c r="M24" s="11">
        <f t="shared" si="20"/>
        <v>156240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30"/>
      <c r="B25" s="127"/>
      <c r="C25" s="130"/>
      <c r="D25" s="130"/>
      <c r="E25" s="124"/>
      <c r="F25" s="21" t="s">
        <v>16</v>
      </c>
      <c r="G25" s="5">
        <f t="shared" si="17"/>
        <v>1064262.49</v>
      </c>
      <c r="H25" s="5">
        <v>54029.54</v>
      </c>
      <c r="I25" s="11">
        <v>206898.95</v>
      </c>
      <c r="J25" s="11">
        <v>334614</v>
      </c>
      <c r="K25" s="11">
        <v>156240</v>
      </c>
      <c r="L25" s="11">
        <v>156240</v>
      </c>
      <c r="M25" s="11">
        <v>156240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31"/>
      <c r="B26" s="128"/>
      <c r="C26" s="131"/>
      <c r="D26" s="131"/>
      <c r="E26" s="125"/>
      <c r="F26" s="21" t="s">
        <v>17</v>
      </c>
      <c r="G26" s="5">
        <f t="shared" si="17"/>
        <v>892274.90999999992</v>
      </c>
      <c r="H26" s="5">
        <v>292794.92</v>
      </c>
      <c r="I26" s="11">
        <v>297700</v>
      </c>
      <c r="J26" s="11">
        <v>301779.99</v>
      </c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29"/>
      <c r="B27" s="126" t="s">
        <v>24</v>
      </c>
      <c r="C27" s="129">
        <v>2019</v>
      </c>
      <c r="D27" s="129">
        <v>2024</v>
      </c>
      <c r="E27" s="123" t="s">
        <v>14</v>
      </c>
      <c r="F27" s="21" t="s">
        <v>15</v>
      </c>
      <c r="G27" s="5">
        <f t="shared" si="17"/>
        <v>678104.09000000008</v>
      </c>
      <c r="H27" s="5">
        <f t="shared" ref="H27" si="21">H28+H29</f>
        <v>143039.16999999998</v>
      </c>
      <c r="I27" s="11">
        <f>I28+I29</f>
        <v>101899.58</v>
      </c>
      <c r="J27" s="11">
        <f t="shared" ref="J27" si="22">J28+J29</f>
        <v>123810.14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30"/>
      <c r="B28" s="127"/>
      <c r="C28" s="130"/>
      <c r="D28" s="130"/>
      <c r="E28" s="124"/>
      <c r="F28" s="21" t="s">
        <v>16</v>
      </c>
      <c r="G28" s="5">
        <f t="shared" si="17"/>
        <v>606617.30000000005</v>
      </c>
      <c r="H28" s="5">
        <v>112244.12</v>
      </c>
      <c r="I28" s="11">
        <v>81899.58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31"/>
      <c r="B29" s="128"/>
      <c r="C29" s="131"/>
      <c r="D29" s="131"/>
      <c r="E29" s="125"/>
      <c r="F29" s="21" t="s">
        <v>17</v>
      </c>
      <c r="G29" s="5">
        <f t="shared" si="17"/>
        <v>71486.790000000008</v>
      </c>
      <c r="H29" s="5">
        <v>30795.05</v>
      </c>
      <c r="I29" s="11">
        <v>20000</v>
      </c>
      <c r="J29" s="11">
        <v>20691.740000000002</v>
      </c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17"/>
      <c r="B30" s="142" t="s">
        <v>18</v>
      </c>
      <c r="C30" s="145">
        <v>2019</v>
      </c>
      <c r="D30" s="145">
        <v>2024</v>
      </c>
      <c r="E30" s="168" t="s">
        <v>14</v>
      </c>
      <c r="F30" s="91" t="s">
        <v>15</v>
      </c>
      <c r="G30" s="99">
        <f>G18</f>
        <v>2634641.4900000002</v>
      </c>
      <c r="H30" s="99">
        <f t="shared" ref="H30" si="24">H18</f>
        <v>489863.62999999995</v>
      </c>
      <c r="I30" s="99">
        <f t="shared" ref="I30:J30" si="25">I18</f>
        <v>606498.53</v>
      </c>
      <c r="J30" s="99">
        <f t="shared" si="25"/>
        <v>760204.13</v>
      </c>
      <c r="K30" s="99">
        <f>K18</f>
        <v>259358.4</v>
      </c>
      <c r="L30" s="99">
        <f t="shared" ref="L30:M30" si="26">L18</f>
        <v>259358.4</v>
      </c>
      <c r="M30" s="99">
        <f t="shared" si="26"/>
        <v>259358.4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18"/>
      <c r="B31" s="143"/>
      <c r="C31" s="146"/>
      <c r="D31" s="146"/>
      <c r="E31" s="169"/>
      <c r="F31" s="91" t="s">
        <v>16</v>
      </c>
      <c r="G31" s="92">
        <f>G19</f>
        <v>1670879.79</v>
      </c>
      <c r="H31" s="92">
        <f t="shared" ref="H31" si="27">H19</f>
        <v>166273.66</v>
      </c>
      <c r="I31" s="92">
        <f t="shared" ref="I31:J31" si="28">I19</f>
        <v>288798.53000000003</v>
      </c>
      <c r="J31" s="92">
        <f t="shared" si="28"/>
        <v>437732.4</v>
      </c>
      <c r="K31" s="92">
        <f>K19</f>
        <v>259358.4</v>
      </c>
      <c r="L31" s="92">
        <f t="shared" ref="L31:M31" si="29">L19</f>
        <v>259358.4</v>
      </c>
      <c r="M31" s="92">
        <f t="shared" si="29"/>
        <v>259358.4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19"/>
      <c r="B32" s="144"/>
      <c r="C32" s="147"/>
      <c r="D32" s="147"/>
      <c r="E32" s="170"/>
      <c r="F32" s="91" t="s">
        <v>17</v>
      </c>
      <c r="G32" s="92">
        <f>G20</f>
        <v>963761.7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322471.73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35" t="s">
        <v>131</v>
      </c>
      <c r="B33" s="136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37" t="s">
        <v>50</v>
      </c>
      <c r="B34" s="138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29"/>
      <c r="B35" s="126" t="s">
        <v>130</v>
      </c>
      <c r="C35" s="129">
        <v>2019</v>
      </c>
      <c r="D35" s="129">
        <v>2024</v>
      </c>
      <c r="E35" s="123" t="s">
        <v>14</v>
      </c>
      <c r="F35" s="21" t="s">
        <v>15</v>
      </c>
      <c r="G35" s="5">
        <f>G38</f>
        <v>80931570.430000007</v>
      </c>
      <c r="H35" s="5">
        <f t="shared" ref="H35:M35" si="33">H38</f>
        <v>12226259.82</v>
      </c>
      <c r="I35" s="5">
        <f t="shared" si="33"/>
        <v>11962276.859999999</v>
      </c>
      <c r="J35" s="5">
        <f t="shared" si="33"/>
        <v>14521102.560000001</v>
      </c>
      <c r="K35" s="5">
        <f t="shared" si="33"/>
        <v>13999250.51</v>
      </c>
      <c r="L35" s="5">
        <f t="shared" si="33"/>
        <v>14111340.34</v>
      </c>
      <c r="M35" s="5">
        <f t="shared" si="33"/>
        <v>14111340.34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30"/>
      <c r="B36" s="127"/>
      <c r="C36" s="130"/>
      <c r="D36" s="130"/>
      <c r="E36" s="124"/>
      <c r="F36" s="21" t="s">
        <v>16</v>
      </c>
      <c r="G36" s="5">
        <f>G39</f>
        <v>80931570.430000007</v>
      </c>
      <c r="H36" s="5">
        <f t="shared" ref="H36:M36" si="34">H39</f>
        <v>12226259.82</v>
      </c>
      <c r="I36" s="5">
        <f t="shared" si="34"/>
        <v>11962276.859999999</v>
      </c>
      <c r="J36" s="5">
        <f t="shared" si="34"/>
        <v>14521102.560000001</v>
      </c>
      <c r="K36" s="5">
        <f t="shared" si="34"/>
        <v>13999250.51</v>
      </c>
      <c r="L36" s="5">
        <f t="shared" si="34"/>
        <v>14111340.34</v>
      </c>
      <c r="M36" s="5">
        <f t="shared" si="34"/>
        <v>14111340.34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31"/>
      <c r="B37" s="128"/>
      <c r="C37" s="131"/>
      <c r="D37" s="131"/>
      <c r="E37" s="125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39.75" customHeight="1">
      <c r="A38" s="129"/>
      <c r="B38" s="126" t="s">
        <v>125</v>
      </c>
      <c r="C38" s="129">
        <v>2019</v>
      </c>
      <c r="D38" s="129">
        <v>2024</v>
      </c>
      <c r="E38" s="123" t="s">
        <v>14</v>
      </c>
      <c r="F38" s="21" t="s">
        <v>15</v>
      </c>
      <c r="G38" s="5">
        <f>H38+I38+J38+K38+L38+M38</f>
        <v>80931570.430000007</v>
      </c>
      <c r="H38" s="5">
        <f t="shared" ref="H38" si="36">H39+H40</f>
        <v>12226259.82</v>
      </c>
      <c r="I38" s="11">
        <f t="shared" ref="I38:J38" si="37">I39+I40</f>
        <v>11962276.859999999</v>
      </c>
      <c r="J38" s="11">
        <f t="shared" si="37"/>
        <v>14521102.560000001</v>
      </c>
      <c r="K38" s="11">
        <f>K39+K40</f>
        <v>13999250.51</v>
      </c>
      <c r="L38" s="11">
        <f t="shared" ref="L38:M38" si="38">L39+L40</f>
        <v>14111340.34</v>
      </c>
      <c r="M38" s="11">
        <f t="shared" si="38"/>
        <v>14111340.34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30"/>
      <c r="B39" s="127"/>
      <c r="C39" s="130"/>
      <c r="D39" s="130"/>
      <c r="E39" s="124"/>
      <c r="F39" s="21" t="s">
        <v>16</v>
      </c>
      <c r="G39" s="5">
        <f>H39+I39+J39+K39+L39+M39</f>
        <v>80931570.430000007</v>
      </c>
      <c r="H39" s="5">
        <v>12226259.82</v>
      </c>
      <c r="I39" s="5">
        <v>11962276.859999999</v>
      </c>
      <c r="J39" s="5">
        <v>14521102.560000001</v>
      </c>
      <c r="K39" s="11">
        <v>13999250.51</v>
      </c>
      <c r="L39" s="11">
        <v>14111340.34</v>
      </c>
      <c r="M39" s="11">
        <v>14111340.34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31"/>
      <c r="B40" s="128"/>
      <c r="C40" s="131"/>
      <c r="D40" s="131"/>
      <c r="E40" s="125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29"/>
      <c r="B41" s="126" t="s">
        <v>129</v>
      </c>
      <c r="C41" s="129">
        <v>2019</v>
      </c>
      <c r="D41" s="129">
        <v>2024</v>
      </c>
      <c r="E41" s="123" t="s">
        <v>14</v>
      </c>
      <c r="F41" s="21" t="s">
        <v>15</v>
      </c>
      <c r="G41" s="5">
        <f>G44</f>
        <v>2853360.2800000003</v>
      </c>
      <c r="H41" s="5">
        <f t="shared" ref="H41" si="39">H44</f>
        <v>725751</v>
      </c>
      <c r="I41" s="11">
        <f t="shared" ref="I41:J41" si="40">I44</f>
        <v>169029.28</v>
      </c>
      <c r="J41" s="11">
        <f t="shared" si="40"/>
        <v>260980</v>
      </c>
      <c r="K41" s="11">
        <f>K44</f>
        <v>538000</v>
      </c>
      <c r="L41" s="11">
        <f t="shared" ref="L41:M41" si="41">L44</f>
        <v>579800</v>
      </c>
      <c r="M41" s="11">
        <f t="shared" si="41"/>
        <v>579800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30"/>
      <c r="B42" s="127"/>
      <c r="C42" s="130"/>
      <c r="D42" s="130"/>
      <c r="E42" s="124"/>
      <c r="F42" s="21" t="s">
        <v>16</v>
      </c>
      <c r="G42" s="5">
        <f>G45</f>
        <v>2853360.2800000003</v>
      </c>
      <c r="H42" s="5">
        <f t="shared" ref="H42" si="42">H45</f>
        <v>725751</v>
      </c>
      <c r="I42" s="11">
        <f t="shared" ref="I42:J42" si="43">I45</f>
        <v>169029.28</v>
      </c>
      <c r="J42" s="11">
        <f t="shared" si="43"/>
        <v>260980</v>
      </c>
      <c r="K42" s="11">
        <f>K45</f>
        <v>538000</v>
      </c>
      <c r="L42" s="11">
        <f t="shared" ref="L42:M42" si="44">L45</f>
        <v>579800</v>
      </c>
      <c r="M42" s="11">
        <f t="shared" si="44"/>
        <v>579800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31"/>
      <c r="B43" s="128"/>
      <c r="C43" s="131"/>
      <c r="D43" s="131"/>
      <c r="E43" s="125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29"/>
      <c r="B44" s="126" t="s">
        <v>51</v>
      </c>
      <c r="C44" s="129">
        <v>2019</v>
      </c>
      <c r="D44" s="129">
        <v>2024</v>
      </c>
      <c r="E44" s="123" t="s">
        <v>14</v>
      </c>
      <c r="F44" s="21" t="s">
        <v>15</v>
      </c>
      <c r="G44" s="5">
        <f>G47+G50+G53+G56+G59</f>
        <v>2853360.2800000003</v>
      </c>
      <c r="H44" s="5">
        <f>H47+H50+H53+H56</f>
        <v>725751</v>
      </c>
      <c r="I44" s="11">
        <f>I47+I50+I53+I59</f>
        <v>169029.28</v>
      </c>
      <c r="J44" s="11">
        <f t="shared" ref="J44:M44" si="48">J47+J50+J53+J59</f>
        <v>260980</v>
      </c>
      <c r="K44" s="11">
        <f t="shared" si="48"/>
        <v>538000</v>
      </c>
      <c r="L44" s="11">
        <f t="shared" si="48"/>
        <v>579800</v>
      </c>
      <c r="M44" s="11">
        <f t="shared" si="48"/>
        <v>579800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30"/>
      <c r="B45" s="127"/>
      <c r="C45" s="130"/>
      <c r="D45" s="130"/>
      <c r="E45" s="124"/>
      <c r="F45" s="21" t="s">
        <v>16</v>
      </c>
      <c r="G45" s="5">
        <f>G48+G51+G54+G57+G60</f>
        <v>2853360.2800000003</v>
      </c>
      <c r="H45" s="5">
        <f>H48+H51+H54+H57</f>
        <v>725751</v>
      </c>
      <c r="I45" s="11">
        <f>I48+I51+I54+I60</f>
        <v>169029.28</v>
      </c>
      <c r="J45" s="11">
        <f t="shared" ref="J45:M45" si="49">J48+J51+J54+J60</f>
        <v>260980</v>
      </c>
      <c r="K45" s="11">
        <f t="shared" si="49"/>
        <v>538000</v>
      </c>
      <c r="L45" s="11">
        <f t="shared" si="49"/>
        <v>579800</v>
      </c>
      <c r="M45" s="11">
        <f t="shared" si="49"/>
        <v>579800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31"/>
      <c r="B46" s="128"/>
      <c r="C46" s="131"/>
      <c r="D46" s="131"/>
      <c r="E46" s="125"/>
      <c r="F46" s="21" t="s">
        <v>17</v>
      </c>
      <c r="G46" s="5">
        <f t="shared" ref="G46:J46" si="50">G49+G52+G55</f>
        <v>0</v>
      </c>
      <c r="H46" s="5">
        <f t="shared" si="50"/>
        <v>0</v>
      </c>
      <c r="I46" s="11">
        <f t="shared" si="50"/>
        <v>0</v>
      </c>
      <c r="J46" s="11">
        <f t="shared" si="50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39" customHeight="1">
      <c r="A47" s="129"/>
      <c r="B47" s="126" t="s">
        <v>25</v>
      </c>
      <c r="C47" s="129">
        <v>2019</v>
      </c>
      <c r="D47" s="129">
        <v>2024</v>
      </c>
      <c r="E47" s="123" t="s">
        <v>14</v>
      </c>
      <c r="F47" s="21" t="s">
        <v>15</v>
      </c>
      <c r="G47" s="5">
        <f>H47+I47+J47+K47+L47+M47</f>
        <v>926380</v>
      </c>
      <c r="H47" s="5">
        <f t="shared" ref="H47" si="52">H48+H49</f>
        <v>127500</v>
      </c>
      <c r="I47" s="11">
        <f t="shared" ref="I47:J47" si="53">I48+I49</f>
        <v>0</v>
      </c>
      <c r="J47" s="11">
        <f t="shared" si="53"/>
        <v>24480</v>
      </c>
      <c r="K47" s="11">
        <f>K48+K49</f>
        <v>242000</v>
      </c>
      <c r="L47" s="11">
        <f t="shared" ref="L47:M47" si="54">L48+L49</f>
        <v>266200</v>
      </c>
      <c r="M47" s="11">
        <f t="shared" si="54"/>
        <v>266200</v>
      </c>
      <c r="N47" s="81" t="s">
        <v>61</v>
      </c>
      <c r="O47" s="2" t="s">
        <v>62</v>
      </c>
      <c r="P47" s="40"/>
      <c r="Q47" s="40">
        <v>12</v>
      </c>
      <c r="R47" s="40">
        <v>0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30"/>
      <c r="B48" s="127"/>
      <c r="C48" s="130"/>
      <c r="D48" s="130"/>
      <c r="E48" s="124"/>
      <c r="F48" s="21" t="s">
        <v>16</v>
      </c>
      <c r="G48" s="5">
        <f>H48+I48+J48+K48+L48+M48</f>
        <v>926380</v>
      </c>
      <c r="H48" s="5">
        <v>127500</v>
      </c>
      <c r="I48" s="11">
        <v>0</v>
      </c>
      <c r="J48" s="11">
        <v>24480</v>
      </c>
      <c r="K48" s="11">
        <v>242000</v>
      </c>
      <c r="L48" s="11">
        <v>266200</v>
      </c>
      <c r="M48" s="11">
        <v>266200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31"/>
      <c r="B49" s="128"/>
      <c r="C49" s="131"/>
      <c r="D49" s="131"/>
      <c r="E49" s="125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73.5" customHeight="1">
      <c r="A50" s="129"/>
      <c r="B50" s="126" t="s">
        <v>26</v>
      </c>
      <c r="C50" s="129">
        <v>2019</v>
      </c>
      <c r="D50" s="129">
        <v>2024</v>
      </c>
      <c r="E50" s="123" t="s">
        <v>14</v>
      </c>
      <c r="F50" s="21" t="s">
        <v>15</v>
      </c>
      <c r="G50" s="5">
        <f t="shared" ref="G50" si="55">H50+I50+J50+K50+L50+M50</f>
        <v>479380.28</v>
      </c>
      <c r="H50" s="5">
        <f t="shared" ref="H50" si="56">H51+H52</f>
        <v>45051</v>
      </c>
      <c r="I50" s="11">
        <f t="shared" ref="I50:J50" si="57">I51+I52</f>
        <v>4329.28</v>
      </c>
      <c r="J50" s="11">
        <f t="shared" si="57"/>
        <v>70000</v>
      </c>
      <c r="K50" s="11">
        <f>K51+K52</f>
        <v>120000</v>
      </c>
      <c r="L50" s="11">
        <f t="shared" ref="L50:M50" si="58">L51+L52</f>
        <v>120000</v>
      </c>
      <c r="M50" s="11">
        <f t="shared" si="58"/>
        <v>120000</v>
      </c>
      <c r="N50" s="81" t="s">
        <v>63</v>
      </c>
      <c r="O50" s="2" t="s">
        <v>62</v>
      </c>
      <c r="P50" s="40"/>
      <c r="Q50" s="40">
        <v>7</v>
      </c>
      <c r="R50" s="40">
        <v>4</v>
      </c>
      <c r="S50" s="40">
        <v>7</v>
      </c>
      <c r="T50" s="40">
        <v>7</v>
      </c>
      <c r="U50" s="40"/>
      <c r="V50" s="1"/>
      <c r="W50" s="6"/>
    </row>
    <row r="51" spans="1:23" ht="73.5" customHeight="1">
      <c r="A51" s="130"/>
      <c r="B51" s="127"/>
      <c r="C51" s="130"/>
      <c r="D51" s="130"/>
      <c r="E51" s="124"/>
      <c r="F51" s="21" t="s">
        <v>16</v>
      </c>
      <c r="G51" s="5">
        <f t="shared" ref="G51:G60" si="59">H51+I51+J51+K51+L51+M51</f>
        <v>479380.28</v>
      </c>
      <c r="H51" s="5">
        <v>45051</v>
      </c>
      <c r="I51" s="5">
        <v>4329.28</v>
      </c>
      <c r="J51" s="5">
        <v>70000</v>
      </c>
      <c r="K51" s="5">
        <v>120000</v>
      </c>
      <c r="L51" s="5">
        <v>120000</v>
      </c>
      <c r="M51" s="5">
        <v>120000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31"/>
      <c r="B52" s="128"/>
      <c r="C52" s="131"/>
      <c r="D52" s="131"/>
      <c r="E52" s="125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34.5" customHeight="1">
      <c r="A53" s="129"/>
      <c r="B53" s="126" t="s">
        <v>27</v>
      </c>
      <c r="C53" s="129">
        <v>2019</v>
      </c>
      <c r="D53" s="129">
        <v>2024</v>
      </c>
      <c r="E53" s="123" t="s">
        <v>14</v>
      </c>
      <c r="F53" s="21" t="s">
        <v>15</v>
      </c>
      <c r="G53" s="5">
        <f t="shared" si="59"/>
        <v>1065100</v>
      </c>
      <c r="H53" s="5">
        <f t="shared" ref="H53" si="60">H54+H55</f>
        <v>254200</v>
      </c>
      <c r="I53" s="11">
        <f t="shared" ref="I53:J53" si="61">I54+I55</f>
        <v>157700</v>
      </c>
      <c r="J53" s="11">
        <f t="shared" si="61"/>
        <v>90000</v>
      </c>
      <c r="K53" s="11">
        <f>K54+K55</f>
        <v>176000</v>
      </c>
      <c r="L53" s="11">
        <f t="shared" ref="L53:M53" si="62">L54+L55</f>
        <v>193600</v>
      </c>
      <c r="M53" s="11">
        <f t="shared" si="62"/>
        <v>193600</v>
      </c>
      <c r="N53" s="81" t="s">
        <v>64</v>
      </c>
      <c r="O53" s="2" t="s">
        <v>62</v>
      </c>
      <c r="P53" s="40"/>
      <c r="Q53" s="40">
        <v>12</v>
      </c>
      <c r="R53" s="2">
        <v>34</v>
      </c>
      <c r="S53" s="2">
        <v>10</v>
      </c>
      <c r="T53" s="2">
        <v>10</v>
      </c>
      <c r="U53" s="2"/>
      <c r="V53" s="1"/>
      <c r="W53" s="6"/>
    </row>
    <row r="54" spans="1:23" ht="75.75" customHeight="1">
      <c r="A54" s="130"/>
      <c r="B54" s="127"/>
      <c r="C54" s="130"/>
      <c r="D54" s="130"/>
      <c r="E54" s="124"/>
      <c r="F54" s="21" t="s">
        <v>16</v>
      </c>
      <c r="G54" s="5">
        <f t="shared" si="59"/>
        <v>1065100</v>
      </c>
      <c r="H54" s="5">
        <v>254200</v>
      </c>
      <c r="I54" s="5">
        <v>157700</v>
      </c>
      <c r="J54" s="11">
        <v>90000</v>
      </c>
      <c r="K54" s="11">
        <v>176000</v>
      </c>
      <c r="L54" s="11">
        <v>193600</v>
      </c>
      <c r="M54" s="11">
        <v>193600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31"/>
      <c r="B55" s="128"/>
      <c r="C55" s="131"/>
      <c r="D55" s="131"/>
      <c r="E55" s="125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26" t="s">
        <v>121</v>
      </c>
      <c r="C56" s="129">
        <v>2019</v>
      </c>
      <c r="D56" s="129">
        <v>2019</v>
      </c>
      <c r="E56" s="123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122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27"/>
      <c r="C57" s="130"/>
      <c r="D57" s="130"/>
      <c r="E57" s="124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28"/>
      <c r="C58" s="131"/>
      <c r="D58" s="131"/>
      <c r="E58" s="125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ht="37.5" customHeight="1">
      <c r="A59" s="101"/>
      <c r="B59" s="126" t="s">
        <v>159</v>
      </c>
      <c r="C59" s="129">
        <v>2019</v>
      </c>
      <c r="D59" s="129">
        <v>2019</v>
      </c>
      <c r="E59" s="123" t="s">
        <v>14</v>
      </c>
      <c r="F59" s="21" t="s">
        <v>15</v>
      </c>
      <c r="G59" s="5">
        <f t="shared" si="59"/>
        <v>83500</v>
      </c>
      <c r="H59" s="5"/>
      <c r="I59" s="5">
        <f>I60+I61</f>
        <v>7000</v>
      </c>
      <c r="J59" s="5">
        <f>J60+J61</f>
        <v>76500</v>
      </c>
      <c r="K59" s="11"/>
      <c r="L59" s="11"/>
      <c r="M59" s="44"/>
      <c r="N59" s="81" t="s">
        <v>122</v>
      </c>
      <c r="O59" s="2" t="s">
        <v>59</v>
      </c>
      <c r="P59" s="40"/>
      <c r="Q59" s="40"/>
      <c r="R59" s="40">
        <v>100</v>
      </c>
      <c r="S59" s="2"/>
      <c r="T59" s="2"/>
      <c r="U59" s="2"/>
      <c r="V59" s="1"/>
    </row>
    <row r="60" spans="1:23" ht="37.5" customHeight="1">
      <c r="A60" s="101"/>
      <c r="B60" s="127"/>
      <c r="C60" s="130"/>
      <c r="D60" s="130"/>
      <c r="E60" s="124"/>
      <c r="F60" s="21" t="s">
        <v>16</v>
      </c>
      <c r="G60" s="5">
        <f t="shared" si="59"/>
        <v>83500</v>
      </c>
      <c r="H60" s="5"/>
      <c r="I60" s="11">
        <v>7000</v>
      </c>
      <c r="J60" s="11">
        <v>76500</v>
      </c>
      <c r="K60" s="11"/>
      <c r="L60" s="11"/>
      <c r="M60" s="44"/>
      <c r="N60" s="80"/>
      <c r="O60" s="2"/>
      <c r="P60" s="40"/>
      <c r="Q60" s="40"/>
      <c r="R60" s="2"/>
      <c r="S60" s="2"/>
      <c r="T60" s="2"/>
      <c r="U60" s="2"/>
      <c r="V60" s="1"/>
    </row>
    <row r="61" spans="1:23" ht="37.5" customHeight="1">
      <c r="A61" s="101"/>
      <c r="B61" s="128"/>
      <c r="C61" s="131"/>
      <c r="D61" s="131"/>
      <c r="E61" s="125"/>
      <c r="F61" s="21" t="s">
        <v>17</v>
      </c>
      <c r="G61" s="5"/>
      <c r="H61" s="5"/>
      <c r="I61" s="11"/>
      <c r="J61" s="11"/>
      <c r="K61" s="11"/>
      <c r="L61" s="11"/>
      <c r="M61" s="44"/>
      <c r="N61" s="80"/>
      <c r="O61" s="2"/>
      <c r="P61" s="40"/>
      <c r="Q61" s="40"/>
      <c r="R61" s="2"/>
      <c r="S61" s="2"/>
      <c r="T61" s="2"/>
      <c r="U61" s="2"/>
      <c r="V61" s="1"/>
    </row>
    <row r="62" spans="1:23" s="13" customFormat="1" ht="38.25" customHeight="1">
      <c r="A62" s="117"/>
      <c r="B62" s="142" t="s">
        <v>19</v>
      </c>
      <c r="C62" s="196">
        <v>2019</v>
      </c>
      <c r="D62" s="165">
        <v>2024</v>
      </c>
      <c r="E62" s="199" t="s">
        <v>14</v>
      </c>
      <c r="F62" s="91" t="s">
        <v>15</v>
      </c>
      <c r="G62" s="99">
        <f>G35+G41</f>
        <v>83784930.710000008</v>
      </c>
      <c r="H62" s="99">
        <f t="shared" ref="H62" si="63">H35+H41</f>
        <v>12952010.82</v>
      </c>
      <c r="I62" s="99">
        <f>I35+I41</f>
        <v>12131306.139999999</v>
      </c>
      <c r="J62" s="99">
        <f t="shared" ref="J62:M62" si="64">J35+J41</f>
        <v>14782082.560000001</v>
      </c>
      <c r="K62" s="99">
        <f t="shared" si="64"/>
        <v>14537250.51</v>
      </c>
      <c r="L62" s="99">
        <f t="shared" si="64"/>
        <v>14691140.34</v>
      </c>
      <c r="M62" s="99">
        <f t="shared" si="64"/>
        <v>14691140.34</v>
      </c>
      <c r="N62" s="82" t="s">
        <v>13</v>
      </c>
      <c r="O62" s="10" t="s">
        <v>13</v>
      </c>
      <c r="P62" s="42" t="s">
        <v>13</v>
      </c>
      <c r="Q62" s="42" t="s">
        <v>13</v>
      </c>
      <c r="R62" s="10"/>
      <c r="S62" s="10"/>
      <c r="T62" s="10"/>
      <c r="U62" s="10"/>
      <c r="V62" s="44"/>
      <c r="W62" s="15"/>
    </row>
    <row r="63" spans="1:23" s="13" customFormat="1" ht="96">
      <c r="A63" s="118"/>
      <c r="B63" s="143"/>
      <c r="C63" s="197"/>
      <c r="D63" s="166"/>
      <c r="E63" s="200"/>
      <c r="F63" s="91" t="s">
        <v>16</v>
      </c>
      <c r="G63" s="92">
        <f>G36+G42</f>
        <v>83784930.710000008</v>
      </c>
      <c r="H63" s="92">
        <f t="shared" ref="H63:M63" si="65">H36+H42</f>
        <v>12952010.82</v>
      </c>
      <c r="I63" s="92">
        <f t="shared" si="65"/>
        <v>12131306.139999999</v>
      </c>
      <c r="J63" s="92">
        <f t="shared" si="65"/>
        <v>14782082.560000001</v>
      </c>
      <c r="K63" s="92">
        <f t="shared" si="65"/>
        <v>14537250.51</v>
      </c>
      <c r="L63" s="92">
        <f t="shared" si="65"/>
        <v>14691140.34</v>
      </c>
      <c r="M63" s="92">
        <f t="shared" si="65"/>
        <v>14691140.34</v>
      </c>
      <c r="N63" s="82" t="s">
        <v>13</v>
      </c>
      <c r="O63" s="10" t="s">
        <v>13</v>
      </c>
      <c r="P63" s="42" t="s">
        <v>13</v>
      </c>
      <c r="Q63" s="42" t="s">
        <v>13</v>
      </c>
      <c r="R63" s="10"/>
      <c r="S63" s="10"/>
      <c r="T63" s="10"/>
      <c r="U63" s="10"/>
      <c r="V63" s="44"/>
      <c r="W63" s="15"/>
    </row>
    <row r="64" spans="1:23" s="13" customFormat="1" ht="48">
      <c r="A64" s="119"/>
      <c r="B64" s="144"/>
      <c r="C64" s="198"/>
      <c r="D64" s="167"/>
      <c r="E64" s="201"/>
      <c r="F64" s="91" t="s">
        <v>17</v>
      </c>
      <c r="G64" s="92">
        <f>G37+G43</f>
        <v>0</v>
      </c>
      <c r="H64" s="92">
        <f t="shared" ref="H64:M64" si="66">H37+H43</f>
        <v>0</v>
      </c>
      <c r="I64" s="92">
        <f t="shared" si="66"/>
        <v>0</v>
      </c>
      <c r="J64" s="92">
        <f t="shared" si="66"/>
        <v>0</v>
      </c>
      <c r="K64" s="92">
        <f t="shared" si="66"/>
        <v>0</v>
      </c>
      <c r="L64" s="92">
        <f t="shared" si="66"/>
        <v>0</v>
      </c>
      <c r="M64" s="92">
        <f t="shared" si="66"/>
        <v>0</v>
      </c>
      <c r="N64" s="82" t="s">
        <v>13</v>
      </c>
      <c r="O64" s="10" t="s">
        <v>13</v>
      </c>
      <c r="P64" s="42" t="s">
        <v>13</v>
      </c>
      <c r="Q64" s="42" t="s">
        <v>13</v>
      </c>
      <c r="R64" s="10"/>
      <c r="S64" s="10"/>
      <c r="T64" s="10"/>
      <c r="U64" s="10"/>
      <c r="V64" s="44"/>
    </row>
    <row r="65" spans="1:23" ht="121.5" customHeight="1">
      <c r="A65" s="135" t="s">
        <v>132</v>
      </c>
      <c r="B65" s="136"/>
      <c r="C65" s="20" t="s">
        <v>13</v>
      </c>
      <c r="D65" s="76" t="s">
        <v>13</v>
      </c>
      <c r="E65" s="20" t="s">
        <v>13</v>
      </c>
      <c r="F65" s="20" t="s">
        <v>13</v>
      </c>
      <c r="G65" s="2" t="s">
        <v>13</v>
      </c>
      <c r="H65" s="2" t="s">
        <v>13</v>
      </c>
      <c r="I65" s="10" t="s">
        <v>13</v>
      </c>
      <c r="J65" s="10" t="s">
        <v>13</v>
      </c>
      <c r="K65" s="10" t="s">
        <v>13</v>
      </c>
      <c r="L65" s="10"/>
      <c r="M65" s="44"/>
      <c r="N65" s="80" t="s">
        <v>13</v>
      </c>
      <c r="O65" s="2" t="s">
        <v>13</v>
      </c>
      <c r="P65" s="40" t="s">
        <v>13</v>
      </c>
      <c r="Q65" s="40" t="s">
        <v>13</v>
      </c>
      <c r="R65" s="2"/>
      <c r="S65" s="2"/>
      <c r="T65" s="2"/>
      <c r="U65" s="2"/>
      <c r="V65" s="1"/>
    </row>
    <row r="66" spans="1:23" ht="77.25" customHeight="1">
      <c r="A66" s="137" t="s">
        <v>133</v>
      </c>
      <c r="B66" s="138"/>
      <c r="C66" s="20">
        <v>2019</v>
      </c>
      <c r="D66" s="59">
        <v>2024</v>
      </c>
      <c r="E66" s="20" t="s">
        <v>13</v>
      </c>
      <c r="F66" s="20" t="s">
        <v>13</v>
      </c>
      <c r="G66" s="2" t="s">
        <v>13</v>
      </c>
      <c r="H66" s="2" t="s">
        <v>13</v>
      </c>
      <c r="I66" s="10" t="s">
        <v>13</v>
      </c>
      <c r="J66" s="10" t="s">
        <v>13</v>
      </c>
      <c r="K66" s="10" t="s">
        <v>13</v>
      </c>
      <c r="L66" s="10"/>
      <c r="M66" s="44"/>
      <c r="N66" s="80" t="s">
        <v>13</v>
      </c>
      <c r="O66" s="2" t="s">
        <v>13</v>
      </c>
      <c r="P66" s="40" t="s">
        <v>13</v>
      </c>
      <c r="Q66" s="40" t="s">
        <v>13</v>
      </c>
      <c r="R66" s="2"/>
      <c r="S66" s="2"/>
      <c r="T66" s="2"/>
      <c r="U66" s="2"/>
      <c r="V66" s="1"/>
    </row>
    <row r="67" spans="1:23" ht="26.25" customHeight="1">
      <c r="A67" s="129"/>
      <c r="B67" s="202" t="s">
        <v>134</v>
      </c>
      <c r="C67" s="193">
        <v>2019</v>
      </c>
      <c r="D67" s="132">
        <v>2024</v>
      </c>
      <c r="E67" s="205" t="s">
        <v>14</v>
      </c>
      <c r="F67" s="21" t="s">
        <v>15</v>
      </c>
      <c r="G67" s="5">
        <f>G70</f>
        <v>1263237.26</v>
      </c>
      <c r="H67" s="5">
        <f t="shared" ref="H67" si="67">H70</f>
        <v>44237.26</v>
      </c>
      <c r="I67" s="11">
        <f t="shared" ref="I67:J67" si="68">I70</f>
        <v>411000</v>
      </c>
      <c r="J67" s="11">
        <f t="shared" si="68"/>
        <v>553000</v>
      </c>
      <c r="K67" s="11">
        <f>K70</f>
        <v>85000</v>
      </c>
      <c r="L67" s="11">
        <f t="shared" ref="L67:M67" si="69">L70</f>
        <v>85000</v>
      </c>
      <c r="M67" s="11">
        <f t="shared" si="69"/>
        <v>85000</v>
      </c>
      <c r="N67" s="83"/>
      <c r="O67" s="2"/>
      <c r="P67" s="40"/>
      <c r="Q67" s="40"/>
      <c r="R67" s="2"/>
      <c r="S67" s="2"/>
      <c r="T67" s="2"/>
      <c r="U67" s="2"/>
      <c r="V67" s="1"/>
      <c r="W67" s="6"/>
    </row>
    <row r="68" spans="1:23" ht="73.5" customHeight="1">
      <c r="A68" s="130"/>
      <c r="B68" s="203"/>
      <c r="C68" s="194"/>
      <c r="D68" s="133"/>
      <c r="E68" s="206"/>
      <c r="F68" s="21" t="s">
        <v>16</v>
      </c>
      <c r="G68" s="5">
        <f>G71</f>
        <v>1263237.26</v>
      </c>
      <c r="H68" s="5">
        <f t="shared" ref="H68" si="70">H71</f>
        <v>44237.26</v>
      </c>
      <c r="I68" s="11">
        <f t="shared" ref="I68:J68" si="71">I71</f>
        <v>411000</v>
      </c>
      <c r="J68" s="11">
        <f t="shared" si="71"/>
        <v>553000</v>
      </c>
      <c r="K68" s="11">
        <f>K71</f>
        <v>85000</v>
      </c>
      <c r="L68" s="11">
        <f t="shared" ref="L68:M68" si="72">L71</f>
        <v>85000</v>
      </c>
      <c r="M68" s="11">
        <f t="shared" si="72"/>
        <v>85000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40.5" customHeight="1">
      <c r="A69" s="131"/>
      <c r="B69" s="204"/>
      <c r="C69" s="195"/>
      <c r="D69" s="134"/>
      <c r="E69" s="207"/>
      <c r="F69" s="21" t="s">
        <v>17</v>
      </c>
      <c r="G69" s="5">
        <f>G72</f>
        <v>0</v>
      </c>
      <c r="H69" s="5">
        <f t="shared" ref="H69:M70" si="73">H72</f>
        <v>0</v>
      </c>
      <c r="I69" s="11">
        <f t="shared" ref="I69:J69" si="74">I72</f>
        <v>0</v>
      </c>
      <c r="J69" s="11">
        <f t="shared" si="74"/>
        <v>0</v>
      </c>
      <c r="K69" s="11">
        <f>K72</f>
        <v>0</v>
      </c>
      <c r="L69" s="11"/>
      <c r="M69" s="44"/>
      <c r="N69" s="80"/>
      <c r="O69" s="2"/>
      <c r="P69" s="40"/>
      <c r="Q69" s="40"/>
      <c r="R69" s="2"/>
      <c r="S69" s="2"/>
      <c r="T69" s="2"/>
      <c r="U69" s="2"/>
      <c r="V69" s="1"/>
    </row>
    <row r="70" spans="1:23" ht="28.5" customHeight="1">
      <c r="A70" s="129"/>
      <c r="B70" s="126" t="s">
        <v>52</v>
      </c>
      <c r="C70" s="129">
        <v>2019</v>
      </c>
      <c r="D70" s="75"/>
      <c r="E70" s="123" t="s">
        <v>14</v>
      </c>
      <c r="F70" s="21" t="s">
        <v>15</v>
      </c>
      <c r="G70" s="5">
        <f t="shared" ref="G70:G75" si="75">H70+I70+J70+K70+L70+M70</f>
        <v>1263237.26</v>
      </c>
      <c r="H70" s="5">
        <f t="shared" si="73"/>
        <v>44237.26</v>
      </c>
      <c r="I70" s="5">
        <f t="shared" si="73"/>
        <v>411000</v>
      </c>
      <c r="J70" s="5">
        <f t="shared" si="73"/>
        <v>553000</v>
      </c>
      <c r="K70" s="5">
        <f t="shared" si="73"/>
        <v>85000</v>
      </c>
      <c r="L70" s="5">
        <f t="shared" si="73"/>
        <v>85000</v>
      </c>
      <c r="M70" s="5">
        <f t="shared" si="73"/>
        <v>85000</v>
      </c>
      <c r="N70" s="80"/>
      <c r="O70" s="2"/>
      <c r="P70" s="40"/>
      <c r="Q70" s="40"/>
      <c r="R70" s="2"/>
      <c r="S70" s="2"/>
      <c r="T70" s="2"/>
      <c r="U70" s="2"/>
      <c r="V70" s="1"/>
    </row>
    <row r="71" spans="1:23" ht="72.75" customHeight="1">
      <c r="A71" s="130"/>
      <c r="B71" s="127"/>
      <c r="C71" s="130"/>
      <c r="D71" s="60"/>
      <c r="E71" s="124"/>
      <c r="F71" s="21" t="s">
        <v>16</v>
      </c>
      <c r="G71" s="5">
        <f t="shared" si="75"/>
        <v>1263237.26</v>
      </c>
      <c r="H71" s="5">
        <f t="shared" ref="H71:M71" si="76">H74</f>
        <v>44237.26</v>
      </c>
      <c r="I71" s="11">
        <f t="shared" si="76"/>
        <v>411000</v>
      </c>
      <c r="J71" s="11">
        <f t="shared" si="76"/>
        <v>553000</v>
      </c>
      <c r="K71" s="11">
        <f t="shared" si="76"/>
        <v>85000</v>
      </c>
      <c r="L71" s="11">
        <f t="shared" si="76"/>
        <v>85000</v>
      </c>
      <c r="M71" s="11">
        <f t="shared" si="76"/>
        <v>85000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.75" customHeight="1">
      <c r="A72" s="131"/>
      <c r="B72" s="128"/>
      <c r="C72" s="131"/>
      <c r="D72" s="60">
        <v>2024</v>
      </c>
      <c r="E72" s="125"/>
      <c r="F72" s="21" t="s">
        <v>17</v>
      </c>
      <c r="G72" s="5">
        <f t="shared" si="75"/>
        <v>0</v>
      </c>
      <c r="H72" s="5">
        <f>H75</f>
        <v>0</v>
      </c>
      <c r="I72" s="5">
        <f t="shared" ref="I72:M72" si="77">I75</f>
        <v>0</v>
      </c>
      <c r="J72" s="5">
        <f t="shared" si="77"/>
        <v>0</v>
      </c>
      <c r="K72" s="5">
        <f t="shared" si="77"/>
        <v>0</v>
      </c>
      <c r="L72" s="5">
        <f t="shared" si="77"/>
        <v>0</v>
      </c>
      <c r="M72" s="5">
        <f t="shared" si="77"/>
        <v>0</v>
      </c>
      <c r="N72" s="80"/>
      <c r="O72" s="2"/>
      <c r="P72" s="40"/>
      <c r="Q72" s="40"/>
      <c r="R72" s="2"/>
      <c r="S72" s="2"/>
      <c r="T72" s="2"/>
      <c r="U72" s="2"/>
      <c r="V72" s="1"/>
    </row>
    <row r="73" spans="1:23" ht="58.5" customHeight="1">
      <c r="A73" s="129"/>
      <c r="B73" s="126" t="s">
        <v>30</v>
      </c>
      <c r="C73" s="193">
        <v>2019</v>
      </c>
      <c r="D73" s="74"/>
      <c r="E73" s="205" t="s">
        <v>14</v>
      </c>
      <c r="F73" s="21" t="s">
        <v>15</v>
      </c>
      <c r="G73" s="5">
        <f t="shared" si="75"/>
        <v>1263237.26</v>
      </c>
      <c r="H73" s="5">
        <f>H74+H75</f>
        <v>44237.26</v>
      </c>
      <c r="I73" s="11">
        <f t="shared" ref="I73:J73" si="78">I74+I75</f>
        <v>411000</v>
      </c>
      <c r="J73" s="11">
        <f t="shared" si="78"/>
        <v>553000</v>
      </c>
      <c r="K73" s="11">
        <f>K74+K75</f>
        <v>85000</v>
      </c>
      <c r="L73" s="11">
        <f t="shared" ref="L73:M73" si="79">L74+L75</f>
        <v>85000</v>
      </c>
      <c r="M73" s="11">
        <f t="shared" si="79"/>
        <v>85000</v>
      </c>
      <c r="N73" s="81" t="s">
        <v>122</v>
      </c>
      <c r="O73" s="2" t="s">
        <v>59</v>
      </c>
      <c r="P73" s="40"/>
      <c r="Q73" s="40"/>
      <c r="R73" s="2">
        <v>100</v>
      </c>
      <c r="S73" s="2">
        <v>100</v>
      </c>
      <c r="T73" s="2"/>
      <c r="U73" s="2"/>
      <c r="V73" s="1"/>
    </row>
    <row r="74" spans="1:23" ht="75.75" customHeight="1">
      <c r="A74" s="130"/>
      <c r="B74" s="127"/>
      <c r="C74" s="194"/>
      <c r="D74" s="75"/>
      <c r="E74" s="206"/>
      <c r="F74" s="21" t="s">
        <v>16</v>
      </c>
      <c r="G74" s="5">
        <f t="shared" si="75"/>
        <v>1263237.26</v>
      </c>
      <c r="H74" s="5">
        <v>44237.26</v>
      </c>
      <c r="I74" s="11">
        <v>411000</v>
      </c>
      <c r="J74" s="11">
        <v>553000</v>
      </c>
      <c r="K74" s="11">
        <v>85000</v>
      </c>
      <c r="L74" s="11">
        <v>85000</v>
      </c>
      <c r="M74" s="11">
        <v>85000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48">
      <c r="A75" s="131"/>
      <c r="B75" s="128"/>
      <c r="C75" s="195"/>
      <c r="D75" s="75">
        <v>2024</v>
      </c>
      <c r="E75" s="207"/>
      <c r="F75" s="21" t="s">
        <v>17</v>
      </c>
      <c r="G75" s="5">
        <f t="shared" si="75"/>
        <v>0</v>
      </c>
      <c r="H75" s="5"/>
      <c r="I75" s="11"/>
      <c r="J75" s="11"/>
      <c r="K75" s="11"/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26.25" customHeight="1">
      <c r="A76" s="129"/>
      <c r="B76" s="202" t="s">
        <v>135</v>
      </c>
      <c r="C76" s="193">
        <v>2019</v>
      </c>
      <c r="D76" s="132">
        <v>2024</v>
      </c>
      <c r="E76" s="205" t="s">
        <v>14</v>
      </c>
      <c r="F76" s="22" t="s">
        <v>15</v>
      </c>
      <c r="G76" s="5">
        <f>G79</f>
        <v>4139922.31</v>
      </c>
      <c r="H76" s="5">
        <f t="shared" ref="H76:M76" si="80">H79</f>
        <v>1217922.31</v>
      </c>
      <c r="I76" s="5">
        <f t="shared" si="80"/>
        <v>1386000</v>
      </c>
      <c r="J76" s="5">
        <f t="shared" si="80"/>
        <v>1386000</v>
      </c>
      <c r="K76" s="5">
        <f t="shared" si="80"/>
        <v>50000</v>
      </c>
      <c r="L76" s="5">
        <f t="shared" si="80"/>
        <v>50000</v>
      </c>
      <c r="M76" s="5">
        <f t="shared" si="80"/>
        <v>50000</v>
      </c>
      <c r="N76" s="80"/>
      <c r="O76" s="2"/>
      <c r="P76" s="40"/>
      <c r="Q76" s="40"/>
      <c r="R76" s="2"/>
      <c r="S76" s="2"/>
      <c r="T76" s="2"/>
      <c r="U76" s="2"/>
      <c r="V76" s="1"/>
      <c r="W76" s="6"/>
    </row>
    <row r="77" spans="1:23" ht="96">
      <c r="A77" s="130"/>
      <c r="B77" s="203"/>
      <c r="C77" s="194"/>
      <c r="D77" s="133"/>
      <c r="E77" s="206"/>
      <c r="F77" s="21" t="s">
        <v>16</v>
      </c>
      <c r="G77" s="5">
        <f>G80</f>
        <v>399553.81</v>
      </c>
      <c r="H77" s="5">
        <f t="shared" ref="H77" si="81">H80</f>
        <v>166393.81</v>
      </c>
      <c r="I77" s="11">
        <f t="shared" ref="I77" si="82">I80</f>
        <v>41580</v>
      </c>
      <c r="J77" s="11">
        <f>J80</f>
        <v>41580</v>
      </c>
      <c r="K77" s="11">
        <f>K80</f>
        <v>50000</v>
      </c>
      <c r="L77" s="11">
        <f t="shared" ref="L77:M77" si="83">L80</f>
        <v>50000</v>
      </c>
      <c r="M77" s="11">
        <f t="shared" si="83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39.75" customHeight="1">
      <c r="A78" s="131"/>
      <c r="B78" s="204"/>
      <c r="C78" s="195"/>
      <c r="D78" s="134"/>
      <c r="E78" s="207"/>
      <c r="F78" s="21" t="s">
        <v>17</v>
      </c>
      <c r="G78" s="5">
        <f>G81</f>
        <v>3740368.5</v>
      </c>
      <c r="H78" s="5">
        <f t="shared" ref="H78" si="84">H81</f>
        <v>1051528.5</v>
      </c>
      <c r="I78" s="11">
        <f t="shared" ref="I78:J78" si="85">I81</f>
        <v>1344420</v>
      </c>
      <c r="J78" s="11">
        <f t="shared" si="85"/>
        <v>1344420</v>
      </c>
      <c r="K78" s="11">
        <f>K81</f>
        <v>0</v>
      </c>
      <c r="L78" s="11"/>
      <c r="M78" s="44"/>
      <c r="N78" s="80"/>
      <c r="O78" s="2"/>
      <c r="P78" s="40"/>
      <c r="Q78" s="40"/>
      <c r="R78" s="2"/>
      <c r="S78" s="2"/>
      <c r="T78" s="2"/>
      <c r="U78" s="2"/>
      <c r="V78" s="1"/>
    </row>
    <row r="79" spans="1:23" ht="36.75" customHeight="1">
      <c r="A79" s="129"/>
      <c r="B79" s="126" t="s">
        <v>155</v>
      </c>
      <c r="C79" s="129">
        <v>2019</v>
      </c>
      <c r="D79" s="75"/>
      <c r="E79" s="123" t="s">
        <v>14</v>
      </c>
      <c r="F79" s="22" t="s">
        <v>15</v>
      </c>
      <c r="G79" s="5">
        <f>G82+G86</f>
        <v>4139922.31</v>
      </c>
      <c r="H79" s="5">
        <f t="shared" ref="H79:M79" si="86">H82+H86</f>
        <v>1217922.31</v>
      </c>
      <c r="I79" s="5">
        <f t="shared" si="86"/>
        <v>1386000</v>
      </c>
      <c r="J79" s="5">
        <f t="shared" si="86"/>
        <v>1386000</v>
      </c>
      <c r="K79" s="5">
        <f t="shared" si="86"/>
        <v>50000</v>
      </c>
      <c r="L79" s="5">
        <f t="shared" si="86"/>
        <v>50000</v>
      </c>
      <c r="M79" s="5">
        <f t="shared" si="86"/>
        <v>50000</v>
      </c>
      <c r="N79" s="80"/>
      <c r="O79" s="2"/>
      <c r="P79" s="40"/>
      <c r="Q79" s="40"/>
      <c r="R79" s="2"/>
      <c r="S79" s="2"/>
      <c r="T79" s="2"/>
      <c r="U79" s="2"/>
      <c r="V79" s="1"/>
    </row>
    <row r="80" spans="1:23" ht="73.5" customHeight="1">
      <c r="A80" s="130"/>
      <c r="B80" s="127"/>
      <c r="C80" s="130"/>
      <c r="D80" s="60"/>
      <c r="E80" s="124"/>
      <c r="F80" s="21" t="s">
        <v>16</v>
      </c>
      <c r="G80" s="5">
        <f>G83+G87</f>
        <v>399553.81</v>
      </c>
      <c r="H80" s="5">
        <f t="shared" ref="H80:M80" si="87">H83+H87</f>
        <v>166393.81</v>
      </c>
      <c r="I80" s="5">
        <f t="shared" si="87"/>
        <v>41580</v>
      </c>
      <c r="J80" s="5">
        <f t="shared" si="87"/>
        <v>41580</v>
      </c>
      <c r="K80" s="5">
        <f t="shared" si="87"/>
        <v>50000</v>
      </c>
      <c r="L80" s="5">
        <f t="shared" si="87"/>
        <v>50000</v>
      </c>
      <c r="M80" s="5">
        <f t="shared" si="87"/>
        <v>50000</v>
      </c>
      <c r="N80" s="80"/>
      <c r="O80" s="2"/>
      <c r="P80" s="40"/>
      <c r="Q80" s="40"/>
      <c r="R80" s="2"/>
      <c r="S80" s="2"/>
      <c r="T80" s="2"/>
      <c r="U80" s="2"/>
      <c r="V80" s="1"/>
    </row>
    <row r="81" spans="1:23" ht="42.75" customHeight="1">
      <c r="A81" s="131"/>
      <c r="B81" s="128"/>
      <c r="C81" s="131"/>
      <c r="D81" s="60">
        <v>2024</v>
      </c>
      <c r="E81" s="125"/>
      <c r="F81" s="21" t="s">
        <v>17</v>
      </c>
      <c r="G81" s="11">
        <f>G85+G88</f>
        <v>3740368.5</v>
      </c>
      <c r="H81" s="11">
        <f t="shared" ref="H81:M81" si="88">H85+H88</f>
        <v>1051528.5</v>
      </c>
      <c r="I81" s="11">
        <f t="shared" si="88"/>
        <v>1344420</v>
      </c>
      <c r="J81" s="11">
        <f t="shared" si="88"/>
        <v>1344420</v>
      </c>
      <c r="K81" s="11">
        <f t="shared" si="88"/>
        <v>0</v>
      </c>
      <c r="L81" s="11">
        <f t="shared" si="88"/>
        <v>0</v>
      </c>
      <c r="M81" s="11">
        <f t="shared" si="88"/>
        <v>0</v>
      </c>
      <c r="N81" s="80"/>
      <c r="O81" s="2"/>
      <c r="P81" s="40"/>
      <c r="Q81" s="40"/>
      <c r="R81" s="2"/>
      <c r="S81" s="2"/>
      <c r="T81" s="2"/>
      <c r="U81" s="2"/>
      <c r="V81" s="1"/>
    </row>
    <row r="82" spans="1:23" s="13" customFormat="1" ht="48.75" customHeight="1">
      <c r="A82" s="117"/>
      <c r="B82" s="151" t="s">
        <v>31</v>
      </c>
      <c r="C82" s="117">
        <v>2019</v>
      </c>
      <c r="D82" s="132">
        <v>2024</v>
      </c>
      <c r="E82" s="174" t="s">
        <v>14</v>
      </c>
      <c r="F82" s="22" t="s">
        <v>15</v>
      </c>
      <c r="G82" s="11">
        <f>H82+I82+J82+K82+L82+M82</f>
        <v>133872.31</v>
      </c>
      <c r="H82" s="11">
        <f>H83+H85</f>
        <v>133872.31</v>
      </c>
      <c r="I82" s="11">
        <f t="shared" ref="I82:J82" si="89">I83+I85+I84</f>
        <v>0</v>
      </c>
      <c r="J82" s="11">
        <f t="shared" si="89"/>
        <v>0</v>
      </c>
      <c r="K82" s="11">
        <f>K83+K85+K84</f>
        <v>0</v>
      </c>
      <c r="L82" s="11"/>
      <c r="M82" s="44"/>
      <c r="N82" s="83" t="s">
        <v>67</v>
      </c>
      <c r="O82" s="41" t="s">
        <v>68</v>
      </c>
      <c r="P82" s="42"/>
      <c r="Q82" s="42"/>
      <c r="R82" s="42"/>
      <c r="S82" s="42"/>
      <c r="T82" s="42"/>
      <c r="U82" s="42"/>
      <c r="V82" s="44"/>
    </row>
    <row r="83" spans="1:23" s="13" customFormat="1" ht="80.25" customHeight="1">
      <c r="A83" s="118"/>
      <c r="B83" s="152"/>
      <c r="C83" s="118"/>
      <c r="D83" s="133"/>
      <c r="E83" s="175"/>
      <c r="F83" s="22" t="s">
        <v>16</v>
      </c>
      <c r="G83" s="11">
        <f t="shared" ref="G83:G85" si="90">H83+I83+J83+K83+L83+M83</f>
        <v>133872.31</v>
      </c>
      <c r="H83" s="11">
        <v>133872.31</v>
      </c>
      <c r="I83" s="11"/>
      <c r="J83" s="11"/>
      <c r="K83" s="11"/>
      <c r="L83" s="11"/>
      <c r="M83" s="44"/>
      <c r="N83" s="82"/>
      <c r="O83" s="10"/>
      <c r="P83" s="42"/>
      <c r="Q83" s="42"/>
      <c r="R83" s="10"/>
      <c r="S83" s="10"/>
      <c r="T83" s="10"/>
      <c r="U83" s="10"/>
      <c r="V83" s="44"/>
    </row>
    <row r="84" spans="1:23" s="13" customFormat="1" ht="42" customHeight="1">
      <c r="A84" s="118"/>
      <c r="B84" s="152"/>
      <c r="C84" s="118"/>
      <c r="D84" s="133"/>
      <c r="E84" s="175"/>
      <c r="F84" s="22" t="s">
        <v>17</v>
      </c>
      <c r="G84" s="11">
        <f t="shared" si="90"/>
        <v>0</v>
      </c>
      <c r="H84" s="11"/>
      <c r="I84" s="11"/>
      <c r="J84" s="11"/>
      <c r="K84" s="11"/>
      <c r="L84" s="11"/>
      <c r="M84" s="44"/>
      <c r="N84" s="82"/>
      <c r="O84" s="10"/>
      <c r="P84" s="42"/>
      <c r="Q84" s="42"/>
      <c r="R84" s="10"/>
      <c r="S84" s="10"/>
      <c r="T84" s="10"/>
      <c r="U84" s="10"/>
      <c r="V84" s="44"/>
    </row>
    <row r="85" spans="1:23" s="13" customFormat="1" ht="84.75" customHeight="1">
      <c r="A85" s="119"/>
      <c r="B85" s="153"/>
      <c r="C85" s="119"/>
      <c r="D85" s="134"/>
      <c r="E85" s="176"/>
      <c r="F85" s="22" t="s">
        <v>40</v>
      </c>
      <c r="G85" s="11">
        <f t="shared" si="90"/>
        <v>0</v>
      </c>
      <c r="H85" s="11"/>
      <c r="I85" s="11"/>
      <c r="J85" s="11"/>
      <c r="K85" s="11"/>
      <c r="L85" s="11"/>
      <c r="M85" s="44"/>
      <c r="N85" s="82"/>
      <c r="O85" s="10"/>
      <c r="P85" s="42"/>
      <c r="Q85" s="42"/>
      <c r="R85" s="10"/>
      <c r="S85" s="10"/>
      <c r="T85" s="10"/>
      <c r="U85" s="10"/>
      <c r="V85" s="44"/>
    </row>
    <row r="86" spans="1:23" ht="45" customHeight="1">
      <c r="A86" s="129"/>
      <c r="B86" s="151" t="s">
        <v>108</v>
      </c>
      <c r="C86" s="129">
        <v>2019</v>
      </c>
      <c r="D86" s="132">
        <v>2024</v>
      </c>
      <c r="E86" s="123" t="s">
        <v>14</v>
      </c>
      <c r="F86" s="22" t="s">
        <v>15</v>
      </c>
      <c r="G86" s="11">
        <f>H86+I86+J86+K86+L86+M86</f>
        <v>4006050</v>
      </c>
      <c r="H86" s="11">
        <f t="shared" ref="H86" si="91">H87+H88</f>
        <v>1084050</v>
      </c>
      <c r="I86" s="11">
        <f t="shared" ref="I86:J86" si="92">I87+I88</f>
        <v>1386000</v>
      </c>
      <c r="J86" s="11">
        <f t="shared" si="92"/>
        <v>1386000</v>
      </c>
      <c r="K86" s="11">
        <f>K87+K88</f>
        <v>50000</v>
      </c>
      <c r="L86" s="11">
        <f t="shared" ref="L86:M86" si="93">L87+L88</f>
        <v>50000</v>
      </c>
      <c r="M86" s="11">
        <f t="shared" si="93"/>
        <v>50000</v>
      </c>
      <c r="N86" s="81" t="s">
        <v>69</v>
      </c>
      <c r="O86" s="39" t="s">
        <v>68</v>
      </c>
      <c r="P86" s="40"/>
      <c r="Q86" s="40">
        <v>2</v>
      </c>
      <c r="R86" s="40">
        <v>2</v>
      </c>
      <c r="S86" s="40">
        <v>2</v>
      </c>
      <c r="T86" s="40">
        <v>2</v>
      </c>
      <c r="U86" s="40">
        <v>2</v>
      </c>
      <c r="V86" s="40">
        <v>2</v>
      </c>
    </row>
    <row r="87" spans="1:23" ht="75.75" customHeight="1">
      <c r="A87" s="130"/>
      <c r="B87" s="152"/>
      <c r="C87" s="130"/>
      <c r="D87" s="133"/>
      <c r="E87" s="124"/>
      <c r="F87" s="22" t="s">
        <v>16</v>
      </c>
      <c r="G87" s="11">
        <f t="shared" ref="G87:G88" si="94">H87+I87+J87+K87+L87+M87</f>
        <v>265681.5</v>
      </c>
      <c r="H87" s="11">
        <v>32521.5</v>
      </c>
      <c r="I87" s="11">
        <v>41580</v>
      </c>
      <c r="J87" s="11">
        <v>41580</v>
      </c>
      <c r="K87" s="11">
        <v>50000</v>
      </c>
      <c r="L87" s="11">
        <v>50000</v>
      </c>
      <c r="M87" s="11">
        <v>50000</v>
      </c>
      <c r="N87" s="80"/>
      <c r="O87" s="2"/>
      <c r="P87" s="40"/>
      <c r="Q87" s="40"/>
      <c r="R87" s="2"/>
      <c r="S87" s="2"/>
      <c r="T87" s="2"/>
      <c r="U87" s="2"/>
      <c r="V87" s="1"/>
    </row>
    <row r="88" spans="1:23" ht="78" customHeight="1">
      <c r="A88" s="131"/>
      <c r="B88" s="153"/>
      <c r="C88" s="131"/>
      <c r="D88" s="134"/>
      <c r="E88" s="125"/>
      <c r="F88" s="22" t="s">
        <v>17</v>
      </c>
      <c r="G88" s="11">
        <f t="shared" si="94"/>
        <v>3740368.5</v>
      </c>
      <c r="H88" s="11">
        <v>1051528.5</v>
      </c>
      <c r="I88" s="11">
        <v>1344420</v>
      </c>
      <c r="J88" s="11">
        <v>1344420</v>
      </c>
      <c r="K88" s="11"/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7.75" customHeight="1">
      <c r="A89" s="129"/>
      <c r="B89" s="202" t="s">
        <v>136</v>
      </c>
      <c r="C89" s="129">
        <v>2019</v>
      </c>
      <c r="D89" s="132">
        <v>2024</v>
      </c>
      <c r="E89" s="123" t="s">
        <v>14</v>
      </c>
      <c r="F89" s="22" t="s">
        <v>15</v>
      </c>
      <c r="G89" s="5">
        <f>G92</f>
        <v>5934725.54</v>
      </c>
      <c r="H89" s="5">
        <f>H92</f>
        <v>203359.54</v>
      </c>
      <c r="I89" s="11">
        <f t="shared" ref="I89:J89" si="95">I92</f>
        <v>1634040</v>
      </c>
      <c r="J89" s="11">
        <f t="shared" si="95"/>
        <v>3697326</v>
      </c>
      <c r="K89" s="11">
        <f>K92</f>
        <v>400000</v>
      </c>
      <c r="L89" s="11"/>
      <c r="M89" s="44"/>
      <c r="N89" s="80"/>
      <c r="O89" s="2"/>
      <c r="P89" s="40"/>
      <c r="Q89" s="40"/>
      <c r="R89" s="2"/>
      <c r="S89" s="2"/>
      <c r="T89" s="2"/>
      <c r="U89" s="2"/>
      <c r="V89" s="1"/>
      <c r="W89" s="6"/>
    </row>
    <row r="90" spans="1:23" ht="75" customHeight="1">
      <c r="A90" s="130"/>
      <c r="B90" s="203"/>
      <c r="C90" s="130"/>
      <c r="D90" s="133"/>
      <c r="E90" s="124"/>
      <c r="F90" s="21" t="s">
        <v>16</v>
      </c>
      <c r="G90" s="5">
        <f>G93</f>
        <v>5129170.13</v>
      </c>
      <c r="H90" s="5">
        <f>H93</f>
        <v>203359.54</v>
      </c>
      <c r="I90" s="11">
        <f t="shared" ref="I90:J90" si="96">I93</f>
        <v>828484.59</v>
      </c>
      <c r="J90" s="11">
        <f t="shared" si="96"/>
        <v>3697326</v>
      </c>
      <c r="K90" s="11">
        <f>K93</f>
        <v>400000</v>
      </c>
      <c r="L90" s="11"/>
      <c r="M90" s="44"/>
      <c r="N90" s="80"/>
      <c r="O90" s="2"/>
      <c r="P90" s="40"/>
      <c r="Q90" s="40"/>
      <c r="R90" s="2"/>
      <c r="S90" s="2"/>
      <c r="T90" s="2"/>
      <c r="U90" s="2"/>
      <c r="V90" s="1"/>
    </row>
    <row r="91" spans="1:23" ht="39" customHeight="1">
      <c r="A91" s="131"/>
      <c r="B91" s="204"/>
      <c r="C91" s="131"/>
      <c r="D91" s="134"/>
      <c r="E91" s="125"/>
      <c r="F91" s="21" t="s">
        <v>17</v>
      </c>
      <c r="G91" s="5">
        <f>G94</f>
        <v>805555.41</v>
      </c>
      <c r="H91" s="5">
        <f t="shared" ref="H91" si="97">H94</f>
        <v>0</v>
      </c>
      <c r="I91" s="11">
        <f t="shared" ref="I91:J91" si="98">I94</f>
        <v>805555.41</v>
      </c>
      <c r="J91" s="11">
        <f t="shared" si="98"/>
        <v>0</v>
      </c>
      <c r="K91" s="11">
        <f>K94</f>
        <v>0</v>
      </c>
      <c r="L91" s="11"/>
      <c r="M91" s="44"/>
      <c r="N91" s="80"/>
      <c r="O91" s="2"/>
      <c r="P91" s="40"/>
      <c r="Q91" s="40"/>
      <c r="R91" s="2"/>
      <c r="S91" s="2"/>
      <c r="T91" s="2"/>
      <c r="U91" s="2"/>
      <c r="V91" s="1"/>
    </row>
    <row r="92" spans="1:23" ht="26.25" customHeight="1">
      <c r="A92" s="129"/>
      <c r="B92" s="126" t="s">
        <v>53</v>
      </c>
      <c r="C92" s="129">
        <v>2019</v>
      </c>
      <c r="D92" s="132">
        <v>2024</v>
      </c>
      <c r="E92" s="123" t="s">
        <v>14</v>
      </c>
      <c r="F92" s="22" t="s">
        <v>15</v>
      </c>
      <c r="G92" s="5">
        <f>H92+I92+J92+K92+L92+M92</f>
        <v>5934725.54</v>
      </c>
      <c r="H92" s="5">
        <f>H95+H98+H110</f>
        <v>203359.54</v>
      </c>
      <c r="I92" s="5">
        <f>I95+I98+I110</f>
        <v>1634040</v>
      </c>
      <c r="J92" s="5">
        <f>J95+J98+J110+J101+J104+J107+J113</f>
        <v>3697326</v>
      </c>
      <c r="K92" s="5">
        <f t="shared" ref="K92:M93" si="99">K95+K98+K110</f>
        <v>400000</v>
      </c>
      <c r="L92" s="5">
        <f t="shared" si="99"/>
        <v>0</v>
      </c>
      <c r="M92" s="5">
        <f t="shared" si="99"/>
        <v>0</v>
      </c>
      <c r="N92" s="80"/>
      <c r="O92" s="2"/>
      <c r="P92" s="40"/>
      <c r="Q92" s="40"/>
      <c r="R92" s="2"/>
      <c r="S92" s="2"/>
      <c r="T92" s="2"/>
      <c r="U92" s="2"/>
      <c r="V92" s="1"/>
    </row>
    <row r="93" spans="1:23" ht="39.75" customHeight="1">
      <c r="A93" s="130"/>
      <c r="B93" s="127"/>
      <c r="C93" s="130"/>
      <c r="D93" s="133"/>
      <c r="E93" s="124"/>
      <c r="F93" s="21" t="s">
        <v>16</v>
      </c>
      <c r="G93" s="5">
        <f t="shared" ref="G93:G94" si="100">H93+I93+J93+K93+L93+M93</f>
        <v>5129170.13</v>
      </c>
      <c r="H93" s="5">
        <f>H96+H99+H111</f>
        <v>203359.54</v>
      </c>
      <c r="I93" s="5">
        <f>I96+I99+I111</f>
        <v>828484.59</v>
      </c>
      <c r="J93" s="5">
        <f>J96+J99+J111+J102+J105+J108+J114</f>
        <v>3697326</v>
      </c>
      <c r="K93" s="5">
        <f t="shared" si="99"/>
        <v>400000</v>
      </c>
      <c r="L93" s="5">
        <f t="shared" si="99"/>
        <v>0</v>
      </c>
      <c r="M93" s="5">
        <f t="shared" si="99"/>
        <v>0</v>
      </c>
      <c r="N93" s="80"/>
      <c r="O93" s="2"/>
      <c r="P93" s="40"/>
      <c r="Q93" s="40"/>
      <c r="R93" s="2"/>
      <c r="S93" s="2"/>
      <c r="T93" s="2"/>
      <c r="U93" s="2"/>
      <c r="V93" s="1"/>
    </row>
    <row r="94" spans="1:23" ht="52.5" customHeight="1">
      <c r="A94" s="131"/>
      <c r="B94" s="128"/>
      <c r="C94" s="131"/>
      <c r="D94" s="134"/>
      <c r="E94" s="125"/>
      <c r="F94" s="21" t="s">
        <v>17</v>
      </c>
      <c r="G94" s="5">
        <f t="shared" si="100"/>
        <v>805555.41</v>
      </c>
      <c r="H94" s="5">
        <f>H97+H100+H112</f>
        <v>0</v>
      </c>
      <c r="I94" s="5">
        <f t="shared" ref="I94:M94" si="101">I97+I100+I112</f>
        <v>805555.41</v>
      </c>
      <c r="J94" s="5">
        <f t="shared" si="101"/>
        <v>0</v>
      </c>
      <c r="K94" s="5">
        <f t="shared" si="101"/>
        <v>0</v>
      </c>
      <c r="L94" s="5">
        <f t="shared" si="101"/>
        <v>0</v>
      </c>
      <c r="M94" s="5">
        <f t="shared" si="101"/>
        <v>0</v>
      </c>
      <c r="N94" s="80"/>
      <c r="O94" s="2"/>
      <c r="P94" s="40"/>
      <c r="Q94" s="40"/>
      <c r="R94" s="2"/>
      <c r="S94" s="2"/>
      <c r="T94" s="2"/>
      <c r="U94" s="2"/>
      <c r="V94" s="1"/>
    </row>
    <row r="95" spans="1:23" ht="50.25" customHeight="1">
      <c r="A95" s="77"/>
      <c r="B95" s="126" t="s">
        <v>137</v>
      </c>
      <c r="C95" s="129">
        <v>2019</v>
      </c>
      <c r="D95" s="132">
        <v>2024</v>
      </c>
      <c r="E95" s="123" t="s">
        <v>14</v>
      </c>
      <c r="F95" s="22" t="s">
        <v>15</v>
      </c>
      <c r="G95" s="5">
        <f>H95+I95+J95+K95+L95+M95</f>
        <v>449100</v>
      </c>
      <c r="H95" s="5">
        <f>H96+H97</f>
        <v>0</v>
      </c>
      <c r="I95" s="5">
        <f t="shared" ref="I95:M95" si="102">I96+I97</f>
        <v>449100</v>
      </c>
      <c r="J95" s="5">
        <f t="shared" si="102"/>
        <v>0</v>
      </c>
      <c r="K95" s="5">
        <f t="shared" si="102"/>
        <v>0</v>
      </c>
      <c r="L95" s="5">
        <f t="shared" si="102"/>
        <v>0</v>
      </c>
      <c r="M95" s="5">
        <f t="shared" si="102"/>
        <v>0</v>
      </c>
      <c r="N95" s="81" t="s">
        <v>149</v>
      </c>
      <c r="O95" s="2" t="s">
        <v>59</v>
      </c>
      <c r="P95" s="40"/>
      <c r="Q95" s="40">
        <v>100</v>
      </c>
      <c r="R95" s="2"/>
      <c r="S95" s="2"/>
      <c r="T95" s="2"/>
      <c r="U95" s="2"/>
      <c r="V95" s="1"/>
    </row>
    <row r="96" spans="1:23" ht="77.25" customHeight="1">
      <c r="A96" s="77"/>
      <c r="B96" s="127"/>
      <c r="C96" s="130"/>
      <c r="D96" s="133"/>
      <c r="E96" s="124"/>
      <c r="F96" s="21" t="s">
        <v>16</v>
      </c>
      <c r="G96" s="5">
        <f>H96+I96+J96+K96+L96+M96</f>
        <v>449100</v>
      </c>
      <c r="H96" s="5"/>
      <c r="I96" s="11">
        <v>449100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2" ht="36" customHeight="1">
      <c r="A97" s="77"/>
      <c r="B97" s="128"/>
      <c r="C97" s="131"/>
      <c r="D97" s="134"/>
      <c r="E97" s="125"/>
      <c r="F97" s="21" t="s">
        <v>17</v>
      </c>
      <c r="G97" s="5">
        <f>H97+I97+J97+K97+L97+M97</f>
        <v>0</v>
      </c>
      <c r="H97" s="5"/>
      <c r="I97" s="11"/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2" ht="69" customHeight="1">
      <c r="A98" s="73"/>
      <c r="B98" s="126" t="s">
        <v>138</v>
      </c>
      <c r="C98" s="129">
        <v>2019</v>
      </c>
      <c r="D98" s="132">
        <v>2024</v>
      </c>
      <c r="E98" s="123" t="s">
        <v>14</v>
      </c>
      <c r="F98" s="22" t="s">
        <v>15</v>
      </c>
      <c r="G98" s="5">
        <f>H98+I98+J98+K98+L98+M98</f>
        <v>2662940</v>
      </c>
      <c r="H98" s="5">
        <f t="shared" ref="H98:M98" si="103">H99+H100</f>
        <v>0</v>
      </c>
      <c r="I98" s="5">
        <f t="shared" si="103"/>
        <v>1049940</v>
      </c>
      <c r="J98" s="5">
        <f t="shared" si="103"/>
        <v>1213000</v>
      </c>
      <c r="K98" s="5">
        <f t="shared" si="103"/>
        <v>400000</v>
      </c>
      <c r="L98" s="5">
        <f t="shared" si="103"/>
        <v>0</v>
      </c>
      <c r="M98" s="5">
        <f t="shared" si="103"/>
        <v>0</v>
      </c>
      <c r="N98" s="81" t="s">
        <v>152</v>
      </c>
      <c r="O98" s="97" t="s">
        <v>153</v>
      </c>
      <c r="P98" s="89"/>
      <c r="Q98" s="89"/>
      <c r="R98" s="104">
        <v>1694</v>
      </c>
      <c r="S98" s="88"/>
      <c r="T98" s="88"/>
      <c r="U98" s="88"/>
      <c r="V98" s="90"/>
    </row>
    <row r="99" spans="1:22" ht="38.25" customHeight="1">
      <c r="A99" s="73"/>
      <c r="B99" s="127"/>
      <c r="C99" s="130"/>
      <c r="D99" s="133"/>
      <c r="E99" s="124"/>
      <c r="F99" s="21" t="s">
        <v>16</v>
      </c>
      <c r="G99" s="5">
        <f t="shared" ref="G99:G105" si="104">H99+I99+J99+K99+L99+M99</f>
        <v>1857384.59</v>
      </c>
      <c r="H99" s="5"/>
      <c r="I99" s="11">
        <v>244384.59</v>
      </c>
      <c r="J99" s="11">
        <v>1213000</v>
      </c>
      <c r="K99" s="11">
        <v>400000</v>
      </c>
      <c r="L99" s="11">
        <v>0</v>
      </c>
      <c r="M99" s="11">
        <v>0</v>
      </c>
      <c r="N99" s="103"/>
      <c r="O99" s="2"/>
      <c r="P99" s="40"/>
      <c r="Q99" s="40"/>
      <c r="R99" s="2"/>
      <c r="S99" s="2"/>
      <c r="T99" s="2"/>
      <c r="U99" s="2"/>
      <c r="V99" s="1"/>
    </row>
    <row r="100" spans="1:22" ht="39" customHeight="1">
      <c r="A100" s="73"/>
      <c r="B100" s="128"/>
      <c r="C100" s="131"/>
      <c r="D100" s="134"/>
      <c r="E100" s="125"/>
      <c r="F100" s="21" t="s">
        <v>17</v>
      </c>
      <c r="G100" s="5">
        <f t="shared" si="104"/>
        <v>805555.41</v>
      </c>
      <c r="H100" s="5"/>
      <c r="I100" s="11">
        <v>805555.41</v>
      </c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2" ht="70.5" customHeight="1">
      <c r="A101" s="105"/>
      <c r="B101" s="126" t="s">
        <v>170</v>
      </c>
      <c r="C101" s="129">
        <v>2021</v>
      </c>
      <c r="D101" s="132">
        <v>2024</v>
      </c>
      <c r="E101" s="123" t="s">
        <v>14</v>
      </c>
      <c r="F101" s="22" t="s">
        <v>15</v>
      </c>
      <c r="G101" s="5">
        <f>H101+I101+J101+K101+L101+M101</f>
        <v>52500</v>
      </c>
      <c r="H101" s="5">
        <f t="shared" ref="H101:M101" si="105">H102+H103</f>
        <v>0</v>
      </c>
      <c r="I101" s="5">
        <f t="shared" si="105"/>
        <v>0</v>
      </c>
      <c r="J101" s="5">
        <f t="shared" ref="J101" si="106">J102+J103</f>
        <v>52500</v>
      </c>
      <c r="K101" s="5">
        <f t="shared" si="105"/>
        <v>0</v>
      </c>
      <c r="L101" s="5">
        <f t="shared" si="105"/>
        <v>0</v>
      </c>
      <c r="M101" s="5">
        <f t="shared" si="105"/>
        <v>0</v>
      </c>
      <c r="N101" s="81" t="s">
        <v>152</v>
      </c>
      <c r="O101" s="2" t="s">
        <v>153</v>
      </c>
      <c r="P101" s="40"/>
      <c r="Q101" s="40"/>
      <c r="R101" s="2">
        <v>180</v>
      </c>
      <c r="S101" s="2"/>
      <c r="T101" s="2"/>
      <c r="U101" s="2"/>
      <c r="V101" s="1"/>
    </row>
    <row r="102" spans="1:22" ht="39" customHeight="1">
      <c r="A102" s="105"/>
      <c r="B102" s="127"/>
      <c r="C102" s="130"/>
      <c r="D102" s="133"/>
      <c r="E102" s="124"/>
      <c r="F102" s="21" t="s">
        <v>16</v>
      </c>
      <c r="G102" s="5">
        <f t="shared" si="104"/>
        <v>52500</v>
      </c>
      <c r="H102" s="5"/>
      <c r="I102" s="11"/>
      <c r="J102" s="11">
        <v>52500</v>
      </c>
      <c r="K102" s="11"/>
      <c r="L102" s="11"/>
      <c r="M102" s="44"/>
      <c r="O102" s="106"/>
      <c r="P102" s="40"/>
      <c r="Q102" s="40"/>
      <c r="R102" s="2"/>
      <c r="S102" s="2"/>
      <c r="T102" s="2"/>
      <c r="U102" s="2"/>
      <c r="V102" s="1"/>
    </row>
    <row r="103" spans="1:22" ht="106.5" customHeight="1">
      <c r="A103" s="105"/>
      <c r="B103" s="128"/>
      <c r="C103" s="131"/>
      <c r="D103" s="134"/>
      <c r="E103" s="125"/>
      <c r="F103" s="21" t="s">
        <v>17</v>
      </c>
      <c r="G103" s="5">
        <f t="shared" si="104"/>
        <v>0</v>
      </c>
      <c r="H103" s="5"/>
      <c r="I103" s="11"/>
      <c r="J103" s="11"/>
      <c r="K103" s="11"/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2" ht="39" customHeight="1">
      <c r="A104" s="105"/>
      <c r="B104" s="126" t="s">
        <v>169</v>
      </c>
      <c r="C104" s="129">
        <v>2021</v>
      </c>
      <c r="D104" s="132">
        <v>2024</v>
      </c>
      <c r="E104" s="123" t="s">
        <v>14</v>
      </c>
      <c r="F104" s="22" t="s">
        <v>15</v>
      </c>
      <c r="G104" s="5">
        <f>H104+I104+J104+K104+L104+M104</f>
        <v>1386826</v>
      </c>
      <c r="H104" s="5"/>
      <c r="I104" s="11"/>
      <c r="J104" s="5">
        <f t="shared" ref="J104" si="107">J105+J106</f>
        <v>1386826</v>
      </c>
      <c r="K104" s="11"/>
      <c r="L104" s="11"/>
      <c r="M104" s="44"/>
      <c r="N104" s="108" t="s">
        <v>175</v>
      </c>
      <c r="O104" s="20" t="s">
        <v>59</v>
      </c>
      <c r="P104" s="20"/>
      <c r="Q104" s="20"/>
      <c r="R104" s="20">
        <v>100</v>
      </c>
      <c r="S104" s="2"/>
      <c r="T104" s="2"/>
      <c r="U104" s="2"/>
      <c r="V104" s="1"/>
    </row>
    <row r="105" spans="1:22" ht="39" customHeight="1">
      <c r="A105" s="105"/>
      <c r="B105" s="127"/>
      <c r="C105" s="130"/>
      <c r="D105" s="133"/>
      <c r="E105" s="124"/>
      <c r="F105" s="21" t="s">
        <v>16</v>
      </c>
      <c r="G105" s="5">
        <f t="shared" si="104"/>
        <v>1386826</v>
      </c>
      <c r="H105" s="5"/>
      <c r="I105" s="11"/>
      <c r="J105" s="11">
        <v>1386826</v>
      </c>
      <c r="K105" s="11"/>
      <c r="L105" s="11"/>
      <c r="M105" s="44"/>
      <c r="N105" s="109"/>
      <c r="O105" s="20"/>
      <c r="P105" s="20"/>
      <c r="Q105" s="20"/>
      <c r="R105" s="20"/>
      <c r="S105" s="2"/>
      <c r="T105" s="2"/>
      <c r="U105" s="2"/>
      <c r="V105" s="1"/>
    </row>
    <row r="106" spans="1:22" ht="39" customHeight="1">
      <c r="A106" s="105"/>
      <c r="B106" s="128"/>
      <c r="C106" s="131"/>
      <c r="D106" s="134"/>
      <c r="E106" s="125"/>
      <c r="F106" s="21" t="s">
        <v>17</v>
      </c>
      <c r="G106" s="5"/>
      <c r="H106" s="5"/>
      <c r="I106" s="11"/>
      <c r="J106" s="11"/>
      <c r="K106" s="11"/>
      <c r="L106" s="11"/>
      <c r="M106" s="44"/>
      <c r="N106" s="109"/>
      <c r="O106" s="20"/>
      <c r="P106" s="20"/>
      <c r="Q106" s="20"/>
      <c r="R106" s="20"/>
      <c r="S106" s="2"/>
      <c r="T106" s="2"/>
      <c r="U106" s="2"/>
      <c r="V106" s="1"/>
    </row>
    <row r="107" spans="1:22" ht="39" customHeight="1">
      <c r="A107" s="105"/>
      <c r="B107" s="126" t="s">
        <v>171</v>
      </c>
      <c r="C107" s="129">
        <v>2021</v>
      </c>
      <c r="D107" s="132">
        <v>2024</v>
      </c>
      <c r="E107" s="123" t="s">
        <v>14</v>
      </c>
      <c r="F107" s="22" t="s">
        <v>15</v>
      </c>
      <c r="G107" s="5">
        <f>H107+I107+J107+K107+L107+M107</f>
        <v>45000</v>
      </c>
      <c r="H107" s="5"/>
      <c r="I107" s="11"/>
      <c r="J107" s="5">
        <f t="shared" ref="J107" si="108">J108+J109</f>
        <v>45000</v>
      </c>
      <c r="K107" s="11"/>
      <c r="L107" s="11"/>
      <c r="M107" s="44"/>
      <c r="N107" s="108" t="s">
        <v>175</v>
      </c>
      <c r="O107" s="20" t="s">
        <v>59</v>
      </c>
      <c r="P107" s="20"/>
      <c r="Q107" s="20"/>
      <c r="R107" s="20">
        <v>100</v>
      </c>
      <c r="S107" s="2"/>
      <c r="T107" s="2"/>
      <c r="U107" s="2"/>
      <c r="V107" s="1"/>
    </row>
    <row r="108" spans="1:22" ht="39" customHeight="1">
      <c r="A108" s="105"/>
      <c r="B108" s="127"/>
      <c r="C108" s="130"/>
      <c r="D108" s="133"/>
      <c r="E108" s="124"/>
      <c r="F108" s="21" t="s">
        <v>16</v>
      </c>
      <c r="G108" s="5">
        <f t="shared" ref="G108" si="109">H108+I108+J108+K108+L108+M108</f>
        <v>45000</v>
      </c>
      <c r="H108" s="5"/>
      <c r="I108" s="11"/>
      <c r="J108" s="11">
        <v>45000</v>
      </c>
      <c r="K108" s="11"/>
      <c r="L108" s="11"/>
      <c r="M108" s="44"/>
      <c r="N108" s="80"/>
      <c r="O108" s="2"/>
      <c r="P108" s="40"/>
      <c r="Q108" s="40"/>
      <c r="R108" s="2"/>
      <c r="S108" s="2"/>
      <c r="T108" s="2"/>
      <c r="U108" s="2"/>
      <c r="V108" s="1"/>
    </row>
    <row r="109" spans="1:22" ht="39" customHeight="1">
      <c r="A109" s="105"/>
      <c r="B109" s="128"/>
      <c r="C109" s="131"/>
      <c r="D109" s="134"/>
      <c r="E109" s="125"/>
      <c r="F109" s="21" t="s">
        <v>17</v>
      </c>
      <c r="G109" s="5"/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2" ht="126.75" customHeight="1">
      <c r="A110" s="117"/>
      <c r="B110" s="126" t="s">
        <v>151</v>
      </c>
      <c r="C110" s="129">
        <v>2019</v>
      </c>
      <c r="D110" s="59"/>
      <c r="E110" s="123" t="s">
        <v>14</v>
      </c>
      <c r="F110" s="21" t="s">
        <v>15</v>
      </c>
      <c r="G110" s="5">
        <f>H110+I110+J110+K110+L110+M110</f>
        <v>338359.54000000004</v>
      </c>
      <c r="H110" s="11">
        <f t="shared" ref="H110" si="110">H111+H112</f>
        <v>203359.54</v>
      </c>
      <c r="I110" s="11">
        <f t="shared" ref="I110:J110" si="111">I111+I112</f>
        <v>135000</v>
      </c>
      <c r="J110" s="11">
        <f t="shared" si="111"/>
        <v>0</v>
      </c>
      <c r="K110" s="11">
        <f>K111+K112</f>
        <v>0</v>
      </c>
      <c r="L110" s="11"/>
      <c r="M110" s="44"/>
      <c r="N110" s="81" t="s">
        <v>83</v>
      </c>
      <c r="O110" s="2" t="s">
        <v>59</v>
      </c>
      <c r="P110" s="40"/>
      <c r="Q110" s="40">
        <v>30</v>
      </c>
      <c r="R110" s="2"/>
      <c r="S110" s="2"/>
      <c r="T110" s="2"/>
      <c r="U110" s="2"/>
      <c r="V110" s="1"/>
    </row>
    <row r="111" spans="1:22" ht="74.25" customHeight="1">
      <c r="A111" s="118"/>
      <c r="B111" s="127"/>
      <c r="C111" s="130"/>
      <c r="D111" s="60"/>
      <c r="E111" s="124"/>
      <c r="F111" s="21" t="s">
        <v>16</v>
      </c>
      <c r="G111" s="5">
        <f>H111+I111+J111+K111+L111+M111</f>
        <v>338359.54000000004</v>
      </c>
      <c r="H111" s="5">
        <v>203359.54</v>
      </c>
      <c r="I111" s="11">
        <v>135000</v>
      </c>
      <c r="J111" s="11"/>
      <c r="K111" s="11"/>
      <c r="L111" s="11"/>
      <c r="M111" s="44"/>
      <c r="O111" s="2"/>
      <c r="P111" s="40"/>
      <c r="Q111" s="40"/>
      <c r="R111" s="2"/>
      <c r="S111" s="2"/>
      <c r="T111" s="2"/>
      <c r="U111" s="2"/>
      <c r="V111" s="1"/>
    </row>
    <row r="112" spans="1:22" ht="37.5" customHeight="1">
      <c r="A112" s="119"/>
      <c r="B112" s="128"/>
      <c r="C112" s="131"/>
      <c r="D112" s="60">
        <v>2024</v>
      </c>
      <c r="E112" s="125"/>
      <c r="F112" s="21" t="s">
        <v>17</v>
      </c>
      <c r="G112" s="5">
        <f>H112+I112+J112+K112+L112+M112</f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37.5" customHeight="1">
      <c r="A113" s="107"/>
      <c r="B113" s="126" t="s">
        <v>173</v>
      </c>
      <c r="C113" s="129">
        <v>2021</v>
      </c>
      <c r="D113" s="132">
        <v>2024</v>
      </c>
      <c r="E113" s="123" t="s">
        <v>14</v>
      </c>
      <c r="F113" s="22" t="s">
        <v>15</v>
      </c>
      <c r="G113" s="5">
        <f>H113+I113+J113+K113+L113+M113</f>
        <v>1000000</v>
      </c>
      <c r="H113" s="5"/>
      <c r="I113" s="11"/>
      <c r="J113" s="11">
        <f t="shared" ref="J113:M113" si="112">J114+J115</f>
        <v>1000000</v>
      </c>
      <c r="K113" s="11">
        <f t="shared" si="112"/>
        <v>0</v>
      </c>
      <c r="L113" s="11">
        <f t="shared" si="112"/>
        <v>0</v>
      </c>
      <c r="M113" s="11">
        <f t="shared" si="112"/>
        <v>0</v>
      </c>
      <c r="N113" s="111" t="s">
        <v>174</v>
      </c>
      <c r="O113" s="2" t="s">
        <v>59</v>
      </c>
      <c r="P113" s="40"/>
      <c r="Q113" s="40"/>
      <c r="R113" s="2">
        <v>100</v>
      </c>
      <c r="S113" s="2"/>
      <c r="T113" s="2"/>
      <c r="U113" s="2"/>
      <c r="V113" s="1"/>
    </row>
    <row r="114" spans="1:23" ht="37.5" customHeight="1">
      <c r="A114" s="107"/>
      <c r="B114" s="127"/>
      <c r="C114" s="130"/>
      <c r="D114" s="133"/>
      <c r="E114" s="124"/>
      <c r="F114" s="21" t="s">
        <v>16</v>
      </c>
      <c r="G114" s="5">
        <f>H114+I114+J114+K114+L114+M114</f>
        <v>1000000</v>
      </c>
      <c r="H114" s="5"/>
      <c r="I114" s="11"/>
      <c r="J114" s="11">
        <v>1000000</v>
      </c>
      <c r="K114" s="11"/>
      <c r="L114" s="11"/>
      <c r="M114" s="44"/>
      <c r="N114" s="112"/>
      <c r="O114" s="2"/>
      <c r="P114" s="40"/>
      <c r="Q114" s="40"/>
      <c r="R114" s="2"/>
      <c r="S114" s="2"/>
      <c r="T114" s="2"/>
      <c r="U114" s="2"/>
      <c r="V114" s="1"/>
    </row>
    <row r="115" spans="1:23" ht="110.25" customHeight="1">
      <c r="A115" s="107"/>
      <c r="B115" s="128"/>
      <c r="C115" s="131"/>
      <c r="D115" s="134"/>
      <c r="E115" s="125"/>
      <c r="F115" s="21" t="s">
        <v>17</v>
      </c>
      <c r="G115" s="5"/>
      <c r="H115" s="5"/>
      <c r="I115" s="11"/>
      <c r="J115" s="11"/>
      <c r="K115" s="11"/>
      <c r="L115" s="11"/>
      <c r="M115" s="44"/>
      <c r="N115" s="113"/>
      <c r="O115" s="2"/>
      <c r="P115" s="40"/>
      <c r="Q115" s="40"/>
      <c r="R115" s="2"/>
      <c r="S115" s="2"/>
      <c r="T115" s="2"/>
      <c r="U115" s="2"/>
      <c r="V115" s="1"/>
    </row>
    <row r="116" spans="1:23" ht="27.75" customHeight="1">
      <c r="A116" s="129"/>
      <c r="B116" s="202" t="s">
        <v>139</v>
      </c>
      <c r="C116" s="129">
        <v>2019</v>
      </c>
      <c r="D116" s="59"/>
      <c r="E116" s="123" t="s">
        <v>14</v>
      </c>
      <c r="F116" s="22" t="s">
        <v>15</v>
      </c>
      <c r="G116" s="5">
        <f>G119</f>
        <v>14103785.719999999</v>
      </c>
      <c r="H116" s="5">
        <f t="shared" ref="H116" si="113">H119</f>
        <v>2151608.9700000002</v>
      </c>
      <c r="I116" s="11">
        <f t="shared" ref="I116:J116" si="114">I119</f>
        <v>2486807.0700000003</v>
      </c>
      <c r="J116" s="11">
        <f t="shared" si="114"/>
        <v>2089908</v>
      </c>
      <c r="K116" s="11">
        <f>K119</f>
        <v>2527634.7800000003</v>
      </c>
      <c r="L116" s="11">
        <f t="shared" ref="L116:M116" si="115">L119</f>
        <v>2423913.4499999997</v>
      </c>
      <c r="M116" s="11">
        <f t="shared" si="115"/>
        <v>2423913.4499999997</v>
      </c>
      <c r="N116" s="80"/>
      <c r="O116" s="2"/>
      <c r="P116" s="40"/>
      <c r="Q116" s="40"/>
      <c r="R116" s="2"/>
      <c r="S116" s="2"/>
      <c r="T116" s="2"/>
      <c r="U116" s="2"/>
      <c r="V116" s="1"/>
      <c r="W116" s="6"/>
    </row>
    <row r="117" spans="1:23" ht="78.75" customHeight="1">
      <c r="A117" s="130"/>
      <c r="B117" s="203"/>
      <c r="C117" s="130"/>
      <c r="D117" s="60"/>
      <c r="E117" s="124"/>
      <c r="F117" s="21" t="s">
        <v>16</v>
      </c>
      <c r="G117" s="5">
        <f>G120</f>
        <v>14103785.719999999</v>
      </c>
      <c r="H117" s="5">
        <f t="shared" ref="H117" si="116">H120</f>
        <v>2151608.9700000002</v>
      </c>
      <c r="I117" s="11">
        <f t="shared" ref="I117:J117" si="117">I120</f>
        <v>2486807.0700000003</v>
      </c>
      <c r="J117" s="11">
        <f t="shared" si="117"/>
        <v>2089908</v>
      </c>
      <c r="K117" s="11">
        <f>K120</f>
        <v>2527634.7800000003</v>
      </c>
      <c r="L117" s="11">
        <f t="shared" ref="L117:M117" si="118">L120</f>
        <v>2423913.4499999997</v>
      </c>
      <c r="M117" s="11">
        <f t="shared" si="118"/>
        <v>2423913.4499999997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40.5" customHeight="1">
      <c r="A118" s="131"/>
      <c r="B118" s="204"/>
      <c r="C118" s="131"/>
      <c r="D118" s="60">
        <v>2024</v>
      </c>
      <c r="E118" s="125"/>
      <c r="F118" s="21" t="s">
        <v>17</v>
      </c>
      <c r="G118" s="5">
        <f>G121</f>
        <v>0</v>
      </c>
      <c r="H118" s="5">
        <f t="shared" ref="H118" si="119">H121</f>
        <v>0</v>
      </c>
      <c r="I118" s="11">
        <f t="shared" ref="I118:J118" si="120">I121</f>
        <v>0</v>
      </c>
      <c r="J118" s="11">
        <f t="shared" si="120"/>
        <v>0</v>
      </c>
      <c r="K118" s="11">
        <f>K121</f>
        <v>0</v>
      </c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38.25" customHeight="1">
      <c r="A119" s="129"/>
      <c r="B119" s="126" t="s">
        <v>54</v>
      </c>
      <c r="C119" s="129">
        <v>2019</v>
      </c>
      <c r="D119" s="59"/>
      <c r="E119" s="123" t="s">
        <v>14</v>
      </c>
      <c r="F119" s="22" t="s">
        <v>15</v>
      </c>
      <c r="G119" s="5">
        <f t="shared" ref="G119:G139" si="121">H119+I119+J119+K119+L119+M119</f>
        <v>14103785.719999999</v>
      </c>
      <c r="H119" s="11">
        <f>H122+H125+H128+H131+H134</f>
        <v>2151608.9700000002</v>
      </c>
      <c r="I119" s="11">
        <f>I122+I125+I128+I131+I134+I152</f>
        <v>2486807.0700000003</v>
      </c>
      <c r="J119" s="11">
        <f>J122+J125+J128+J131+J134</f>
        <v>2089908</v>
      </c>
      <c r="K119" s="11">
        <f t="shared" ref="K119:L119" si="122">K122+K125+K128+K131+K134</f>
        <v>2527634.7800000003</v>
      </c>
      <c r="L119" s="11">
        <f t="shared" si="122"/>
        <v>2423913.4499999997</v>
      </c>
      <c r="M119" s="11">
        <f>M122+M125+M128+M131+M134</f>
        <v>2423913.4499999997</v>
      </c>
      <c r="N119" s="80"/>
      <c r="O119" s="2"/>
      <c r="P119" s="40"/>
      <c r="Q119" s="40"/>
      <c r="R119" s="2"/>
      <c r="S119" s="2"/>
      <c r="T119" s="2"/>
      <c r="U119" s="2"/>
      <c r="V119" s="1"/>
    </row>
    <row r="120" spans="1:23" ht="96">
      <c r="A120" s="130"/>
      <c r="B120" s="127"/>
      <c r="C120" s="130"/>
      <c r="D120" s="60"/>
      <c r="E120" s="124"/>
      <c r="F120" s="21" t="s">
        <v>16</v>
      </c>
      <c r="G120" s="5">
        <f t="shared" si="121"/>
        <v>14103785.719999999</v>
      </c>
      <c r="H120" s="11">
        <f>H123+H126+H129+H132+H135</f>
        <v>2151608.9700000002</v>
      </c>
      <c r="I120" s="11">
        <f>I123+I126+I129+I132+I135+I150</f>
        <v>2486807.0700000003</v>
      </c>
      <c r="J120" s="11">
        <f t="shared" ref="J120:M120" si="123">J123+J126+J129+J132+J135</f>
        <v>2089908</v>
      </c>
      <c r="K120" s="11">
        <f t="shared" si="123"/>
        <v>2527634.7800000003</v>
      </c>
      <c r="L120" s="11">
        <f t="shared" si="123"/>
        <v>2423913.4499999997</v>
      </c>
      <c r="M120" s="11">
        <f t="shared" si="123"/>
        <v>2423913.4499999997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48">
      <c r="A121" s="131"/>
      <c r="B121" s="128"/>
      <c r="C121" s="131"/>
      <c r="D121" s="60">
        <v>2024</v>
      </c>
      <c r="E121" s="125"/>
      <c r="F121" s="21" t="s">
        <v>17</v>
      </c>
      <c r="G121" s="5">
        <f t="shared" si="121"/>
        <v>0</v>
      </c>
      <c r="H121" s="5">
        <f>H124+H127+H130+H133+H136</f>
        <v>0</v>
      </c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ht="57.75" customHeight="1">
      <c r="A122" s="129"/>
      <c r="B122" s="126" t="s">
        <v>32</v>
      </c>
      <c r="C122" s="129">
        <v>2019</v>
      </c>
      <c r="D122" s="132">
        <v>2024</v>
      </c>
      <c r="E122" s="123" t="s">
        <v>14</v>
      </c>
      <c r="F122" s="21" t="s">
        <v>15</v>
      </c>
      <c r="G122" s="5">
        <f t="shared" si="121"/>
        <v>10862623.09</v>
      </c>
      <c r="H122" s="5">
        <f t="shared" ref="H122" si="124">H123+H124</f>
        <v>1355492.55</v>
      </c>
      <c r="I122" s="11">
        <f t="shared" ref="I122:J122" si="125">I123+I124</f>
        <v>1813896.46</v>
      </c>
      <c r="J122" s="11">
        <f t="shared" si="125"/>
        <v>1731908</v>
      </c>
      <c r="K122" s="11">
        <f>K123+K124</f>
        <v>1942220.78</v>
      </c>
      <c r="L122" s="11">
        <f t="shared" ref="L122:M122" si="126">L123+L124</f>
        <v>2009552.65</v>
      </c>
      <c r="M122" s="11">
        <f t="shared" si="126"/>
        <v>2009552.65</v>
      </c>
      <c r="N122" s="81" t="s">
        <v>70</v>
      </c>
      <c r="O122" s="2" t="s">
        <v>59</v>
      </c>
      <c r="P122" s="40"/>
      <c r="Q122" s="40">
        <v>95</v>
      </c>
      <c r="R122" s="20">
        <v>100</v>
      </c>
      <c r="S122" s="20">
        <v>100</v>
      </c>
      <c r="T122" s="20">
        <v>100</v>
      </c>
      <c r="U122" s="20">
        <v>100</v>
      </c>
      <c r="V122" s="20">
        <v>100</v>
      </c>
      <c r="W122" s="6"/>
    </row>
    <row r="123" spans="1:23" ht="96">
      <c r="A123" s="130"/>
      <c r="B123" s="127"/>
      <c r="C123" s="130"/>
      <c r="D123" s="133"/>
      <c r="E123" s="124"/>
      <c r="F123" s="21" t="s">
        <v>16</v>
      </c>
      <c r="G123" s="5">
        <f t="shared" si="121"/>
        <v>10862623.09</v>
      </c>
      <c r="H123" s="5">
        <v>1355492.55</v>
      </c>
      <c r="I123" s="5">
        <v>1813896.46</v>
      </c>
      <c r="J123" s="5">
        <v>1731908</v>
      </c>
      <c r="K123" s="11">
        <v>1942220.78</v>
      </c>
      <c r="L123" s="11">
        <v>2009552.65</v>
      </c>
      <c r="M123" s="11">
        <v>2009552.65</v>
      </c>
      <c r="N123" s="80"/>
      <c r="O123" s="2"/>
      <c r="P123" s="40"/>
      <c r="Q123" s="40"/>
      <c r="R123" s="2"/>
      <c r="S123" s="2"/>
      <c r="T123" s="2"/>
      <c r="U123" s="2"/>
      <c r="V123" s="1"/>
    </row>
    <row r="124" spans="1:23" ht="48">
      <c r="A124" s="131"/>
      <c r="B124" s="128"/>
      <c r="C124" s="131"/>
      <c r="D124" s="134"/>
      <c r="E124" s="125"/>
      <c r="F124" s="21" t="s">
        <v>17</v>
      </c>
      <c r="G124" s="5">
        <f t="shared" si="121"/>
        <v>0</v>
      </c>
      <c r="H124" s="5"/>
      <c r="I124" s="11"/>
      <c r="J124" s="11"/>
      <c r="K124" s="11"/>
      <c r="L124" s="11"/>
      <c r="M124" s="44"/>
      <c r="N124" s="80"/>
      <c r="O124" s="2"/>
      <c r="P124" s="40"/>
      <c r="Q124" s="40"/>
      <c r="R124" s="2"/>
      <c r="S124" s="2"/>
      <c r="T124" s="2"/>
      <c r="U124" s="2"/>
      <c r="V124" s="1"/>
    </row>
    <row r="125" spans="1:23" ht="38.25" customHeight="1">
      <c r="A125" s="129"/>
      <c r="B125" s="126" t="s">
        <v>33</v>
      </c>
      <c r="C125" s="129">
        <v>2019</v>
      </c>
      <c r="D125" s="132">
        <v>2024</v>
      </c>
      <c r="E125" s="123" t="s">
        <v>14</v>
      </c>
      <c r="F125" s="21" t="s">
        <v>15</v>
      </c>
      <c r="G125" s="5">
        <f t="shared" si="121"/>
        <v>420632</v>
      </c>
      <c r="H125" s="5">
        <f t="shared" ref="H125:J125" si="127">H126+H127</f>
        <v>63860</v>
      </c>
      <c r="I125" s="5">
        <f t="shared" si="127"/>
        <v>66772</v>
      </c>
      <c r="J125" s="5">
        <f t="shared" si="127"/>
        <v>73000</v>
      </c>
      <c r="K125" s="5">
        <f>K126+K127</f>
        <v>70000</v>
      </c>
      <c r="L125" s="5">
        <f t="shared" ref="L125:M125" si="128">L126+L127</f>
        <v>73500</v>
      </c>
      <c r="M125" s="5">
        <f t="shared" si="128"/>
        <v>73500</v>
      </c>
      <c r="N125" s="81" t="s">
        <v>71</v>
      </c>
      <c r="O125" s="40" t="s">
        <v>62</v>
      </c>
      <c r="P125" s="40"/>
      <c r="Q125" s="40">
        <v>3000</v>
      </c>
      <c r="R125" s="40">
        <v>2912</v>
      </c>
      <c r="S125" s="40">
        <v>3000</v>
      </c>
      <c r="T125" s="40">
        <v>3000</v>
      </c>
      <c r="U125" s="40">
        <v>3000</v>
      </c>
      <c r="V125" s="40">
        <v>3000</v>
      </c>
      <c r="W125" s="6"/>
    </row>
    <row r="126" spans="1:23" ht="96">
      <c r="A126" s="130"/>
      <c r="B126" s="127"/>
      <c r="C126" s="130"/>
      <c r="D126" s="133"/>
      <c r="E126" s="124"/>
      <c r="F126" s="21" t="s">
        <v>16</v>
      </c>
      <c r="G126" s="5">
        <f t="shared" si="121"/>
        <v>420632</v>
      </c>
      <c r="H126" s="5">
        <v>63860</v>
      </c>
      <c r="I126" s="11">
        <v>66772</v>
      </c>
      <c r="J126" s="11">
        <v>73000</v>
      </c>
      <c r="K126" s="11">
        <v>70000</v>
      </c>
      <c r="L126" s="11">
        <v>73500</v>
      </c>
      <c r="M126" s="11">
        <v>73500</v>
      </c>
      <c r="N126" s="80"/>
      <c r="O126" s="2"/>
      <c r="P126" s="40"/>
      <c r="Q126" s="40"/>
      <c r="R126" s="2"/>
      <c r="S126" s="2"/>
      <c r="T126" s="2"/>
      <c r="U126" s="2"/>
      <c r="V126" s="1"/>
    </row>
    <row r="127" spans="1:23" ht="48">
      <c r="A127" s="131"/>
      <c r="B127" s="128"/>
      <c r="C127" s="131"/>
      <c r="D127" s="134"/>
      <c r="E127" s="125"/>
      <c r="F127" s="21" t="s">
        <v>17</v>
      </c>
      <c r="G127" s="5">
        <f t="shared" si="121"/>
        <v>0</v>
      </c>
      <c r="H127" s="5"/>
      <c r="I127" s="11"/>
      <c r="J127" s="11"/>
      <c r="K127" s="11"/>
      <c r="L127" s="11"/>
      <c r="M127" s="44"/>
      <c r="N127" s="80"/>
      <c r="O127" s="2"/>
      <c r="P127" s="40"/>
      <c r="Q127" s="40"/>
      <c r="R127" s="2"/>
      <c r="S127" s="2"/>
      <c r="T127" s="2"/>
      <c r="U127" s="2"/>
      <c r="V127" s="1"/>
    </row>
    <row r="128" spans="1:23" ht="57.75" customHeight="1">
      <c r="A128" s="129"/>
      <c r="B128" s="126" t="s">
        <v>34</v>
      </c>
      <c r="C128" s="129">
        <v>2019</v>
      </c>
      <c r="D128" s="132">
        <v>2024</v>
      </c>
      <c r="E128" s="123" t="s">
        <v>14</v>
      </c>
      <c r="F128" s="21" t="s">
        <v>15</v>
      </c>
      <c r="G128" s="5">
        <f t="shared" si="121"/>
        <v>94316.400000000009</v>
      </c>
      <c r="H128" s="5">
        <f t="shared" ref="H128" si="129">H129+H130</f>
        <v>0</v>
      </c>
      <c r="I128" s="11">
        <f t="shared" ref="I128:J128" si="130">I129+I130</f>
        <v>20642.8</v>
      </c>
      <c r="J128" s="11">
        <f t="shared" si="130"/>
        <v>0</v>
      </c>
      <c r="K128" s="11">
        <f>K129+K130</f>
        <v>23920</v>
      </c>
      <c r="L128" s="11">
        <f t="shared" ref="L128:M128" si="131">L129+L130</f>
        <v>24876.799999999999</v>
      </c>
      <c r="M128" s="11">
        <f t="shared" si="131"/>
        <v>24876.799999999999</v>
      </c>
      <c r="N128" s="81" t="s">
        <v>72</v>
      </c>
      <c r="O128" s="40" t="s">
        <v>59</v>
      </c>
      <c r="P128" s="40"/>
      <c r="Q128" s="40"/>
      <c r="R128" s="40">
        <v>100</v>
      </c>
      <c r="S128" s="40">
        <v>100</v>
      </c>
      <c r="T128" s="40">
        <v>100</v>
      </c>
      <c r="U128" s="40">
        <v>100</v>
      </c>
      <c r="V128" s="40">
        <v>100</v>
      </c>
      <c r="W128" s="6"/>
    </row>
    <row r="129" spans="1:23" ht="63" customHeight="1">
      <c r="A129" s="130"/>
      <c r="B129" s="127"/>
      <c r="C129" s="130"/>
      <c r="D129" s="133"/>
      <c r="E129" s="124"/>
      <c r="F129" s="21" t="s">
        <v>16</v>
      </c>
      <c r="G129" s="5">
        <f t="shared" si="121"/>
        <v>94316.400000000009</v>
      </c>
      <c r="H129" s="5">
        <v>0</v>
      </c>
      <c r="I129" s="11">
        <v>20642.8</v>
      </c>
      <c r="J129" s="11">
        <v>0</v>
      </c>
      <c r="K129" s="11">
        <v>23920</v>
      </c>
      <c r="L129" s="11">
        <v>24876.799999999999</v>
      </c>
      <c r="M129" s="11">
        <v>24876.799999999999</v>
      </c>
      <c r="N129" s="80"/>
      <c r="O129" s="2"/>
      <c r="P129" s="40"/>
      <c r="Q129" s="40"/>
      <c r="R129" s="2"/>
      <c r="S129" s="2"/>
      <c r="T129" s="2"/>
      <c r="U129" s="2"/>
      <c r="V129" s="1"/>
    </row>
    <row r="130" spans="1:23" ht="39" customHeight="1">
      <c r="A130" s="131"/>
      <c r="B130" s="128"/>
      <c r="C130" s="131"/>
      <c r="D130" s="134"/>
      <c r="E130" s="125"/>
      <c r="F130" s="21" t="s">
        <v>17</v>
      </c>
      <c r="G130" s="5">
        <f t="shared" si="121"/>
        <v>0</v>
      </c>
      <c r="H130" s="5"/>
      <c r="I130" s="11"/>
      <c r="J130" s="11"/>
      <c r="K130" s="11"/>
      <c r="L130" s="11"/>
      <c r="M130" s="44"/>
      <c r="N130" s="80"/>
      <c r="O130" s="2"/>
      <c r="P130" s="40"/>
      <c r="Q130" s="40"/>
      <c r="R130" s="2"/>
      <c r="S130" s="2"/>
      <c r="T130" s="2"/>
      <c r="U130" s="2"/>
      <c r="V130" s="1"/>
    </row>
    <row r="131" spans="1:23" ht="75" customHeight="1">
      <c r="A131" s="129"/>
      <c r="B131" s="126" t="s">
        <v>35</v>
      </c>
      <c r="C131" s="129">
        <v>2019</v>
      </c>
      <c r="D131" s="132">
        <v>2024</v>
      </c>
      <c r="E131" s="123" t="s">
        <v>14</v>
      </c>
      <c r="F131" s="21" t="s">
        <v>15</v>
      </c>
      <c r="G131" s="5">
        <f t="shared" si="121"/>
        <v>0</v>
      </c>
      <c r="H131" s="11">
        <f t="shared" ref="H131:J131" si="132">H132+H133</f>
        <v>0</v>
      </c>
      <c r="I131" s="11">
        <f t="shared" si="132"/>
        <v>0</v>
      </c>
      <c r="J131" s="11">
        <f t="shared" si="132"/>
        <v>0</v>
      </c>
      <c r="K131" s="11">
        <f>K132+K133</f>
        <v>0</v>
      </c>
      <c r="L131" s="11">
        <f t="shared" ref="L131:M131" si="133">L132+L133</f>
        <v>0</v>
      </c>
      <c r="M131" s="11">
        <f t="shared" si="133"/>
        <v>0</v>
      </c>
      <c r="N131" s="81" t="s">
        <v>73</v>
      </c>
      <c r="O131" s="40" t="s">
        <v>59</v>
      </c>
      <c r="P131" s="40"/>
      <c r="Q131" s="40"/>
      <c r="R131" s="40"/>
      <c r="S131" s="40"/>
      <c r="T131" s="40"/>
      <c r="U131" s="40"/>
      <c r="V131" s="1"/>
      <c r="W131" s="6"/>
    </row>
    <row r="132" spans="1:23" ht="63.75" customHeight="1">
      <c r="A132" s="130"/>
      <c r="B132" s="127"/>
      <c r="C132" s="130"/>
      <c r="D132" s="133"/>
      <c r="E132" s="124"/>
      <c r="F132" s="21" t="s">
        <v>16</v>
      </c>
      <c r="G132" s="5">
        <f t="shared" si="121"/>
        <v>0</v>
      </c>
      <c r="H132" s="5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80"/>
      <c r="O132" s="2"/>
      <c r="P132" s="40"/>
      <c r="Q132" s="40"/>
      <c r="R132" s="2"/>
      <c r="S132" s="2"/>
      <c r="T132" s="2"/>
      <c r="U132" s="2"/>
      <c r="V132" s="1"/>
    </row>
    <row r="133" spans="1:23" ht="42.75" customHeight="1">
      <c r="A133" s="131"/>
      <c r="B133" s="128"/>
      <c r="C133" s="131"/>
      <c r="D133" s="134"/>
      <c r="E133" s="125"/>
      <c r="F133" s="21" t="s">
        <v>17</v>
      </c>
      <c r="G133" s="5">
        <f t="shared" si="121"/>
        <v>0</v>
      </c>
      <c r="H133" s="5"/>
      <c r="I133" s="11"/>
      <c r="J133" s="11"/>
      <c r="K133" s="11"/>
      <c r="L133" s="11"/>
      <c r="M133" s="44"/>
      <c r="N133" s="80"/>
      <c r="O133" s="2"/>
      <c r="P133" s="40"/>
      <c r="Q133" s="40"/>
      <c r="R133" s="2"/>
      <c r="S133" s="2"/>
      <c r="T133" s="2"/>
      <c r="U133" s="2"/>
      <c r="V133" s="1"/>
    </row>
    <row r="134" spans="1:23" ht="48" customHeight="1">
      <c r="A134" s="23"/>
      <c r="B134" s="190" t="s">
        <v>41</v>
      </c>
      <c r="C134" s="129">
        <v>2019</v>
      </c>
      <c r="D134" s="132">
        <v>2024</v>
      </c>
      <c r="E134" s="123" t="s">
        <v>14</v>
      </c>
      <c r="F134" s="21" t="s">
        <v>15</v>
      </c>
      <c r="G134" s="5">
        <f t="shared" si="121"/>
        <v>2719914.23</v>
      </c>
      <c r="H134" s="11">
        <f>H135</f>
        <v>732256.42</v>
      </c>
      <c r="I134" s="11">
        <f t="shared" ref="I134:J134" si="134">I135</f>
        <v>579195.81000000006</v>
      </c>
      <c r="J134" s="11">
        <f t="shared" si="134"/>
        <v>285000</v>
      </c>
      <c r="K134" s="11">
        <f>K135</f>
        <v>491494</v>
      </c>
      <c r="L134" s="11">
        <f t="shared" ref="L134:M134" si="135">L135</f>
        <v>315984</v>
      </c>
      <c r="M134" s="11">
        <f t="shared" si="135"/>
        <v>315984</v>
      </c>
      <c r="N134" s="81" t="s">
        <v>74</v>
      </c>
      <c r="O134" s="40" t="s">
        <v>59</v>
      </c>
      <c r="P134" s="40"/>
      <c r="Q134" s="40">
        <v>100</v>
      </c>
      <c r="R134" s="40">
        <v>100</v>
      </c>
      <c r="S134" s="40">
        <v>100</v>
      </c>
      <c r="T134" s="40">
        <v>100</v>
      </c>
      <c r="U134" s="40"/>
      <c r="V134" s="1"/>
    </row>
    <row r="135" spans="1:23" ht="63" customHeight="1">
      <c r="A135" s="23"/>
      <c r="B135" s="191"/>
      <c r="C135" s="130"/>
      <c r="D135" s="133"/>
      <c r="E135" s="124"/>
      <c r="F135" s="21" t="s">
        <v>16</v>
      </c>
      <c r="G135" s="5">
        <f t="shared" si="121"/>
        <v>2719914.23</v>
      </c>
      <c r="H135" s="5">
        <v>732256.42</v>
      </c>
      <c r="I135" s="5">
        <v>579195.81000000006</v>
      </c>
      <c r="J135" s="5">
        <v>285000</v>
      </c>
      <c r="K135" s="11">
        <v>491494</v>
      </c>
      <c r="L135" s="5">
        <v>315984</v>
      </c>
      <c r="M135" s="5">
        <v>315984</v>
      </c>
      <c r="N135" s="80"/>
      <c r="O135" s="2"/>
      <c r="P135" s="40"/>
      <c r="Q135" s="40"/>
      <c r="R135" s="2"/>
      <c r="S135" s="2"/>
      <c r="T135" s="2"/>
      <c r="U135" s="2"/>
      <c r="V135" s="1"/>
    </row>
    <row r="136" spans="1:23" ht="37.5" customHeight="1">
      <c r="A136" s="23"/>
      <c r="B136" s="192"/>
      <c r="C136" s="131"/>
      <c r="D136" s="134"/>
      <c r="E136" s="125"/>
      <c r="F136" s="21" t="s">
        <v>17</v>
      </c>
      <c r="G136" s="5">
        <f t="shared" si="121"/>
        <v>0</v>
      </c>
      <c r="H136" s="5"/>
      <c r="I136" s="11"/>
      <c r="J136" s="11"/>
      <c r="K136" s="11"/>
      <c r="L136" s="11"/>
      <c r="M136" s="44"/>
      <c r="N136" s="80"/>
      <c r="O136" s="2"/>
      <c r="P136" s="40"/>
      <c r="Q136" s="40"/>
      <c r="R136" s="2"/>
      <c r="S136" s="2"/>
      <c r="T136" s="2"/>
      <c r="U136" s="2"/>
      <c r="V136" s="1"/>
    </row>
    <row r="137" spans="1:23" s="13" customFormat="1" ht="27" customHeight="1">
      <c r="A137" s="61"/>
      <c r="B137" s="187" t="s">
        <v>140</v>
      </c>
      <c r="C137" s="117">
        <v>2019</v>
      </c>
      <c r="D137" s="132">
        <v>2024</v>
      </c>
      <c r="E137" s="174" t="s">
        <v>14</v>
      </c>
      <c r="F137" s="22" t="s">
        <v>15</v>
      </c>
      <c r="G137" s="11">
        <f t="shared" si="121"/>
        <v>2685536.4400000004</v>
      </c>
      <c r="H137" s="11">
        <f>H138+H139</f>
        <v>1113340.28</v>
      </c>
      <c r="I137" s="11">
        <f t="shared" ref="I137:J137" si="136">I138+I139</f>
        <v>1008973.61</v>
      </c>
      <c r="J137" s="11">
        <f t="shared" si="136"/>
        <v>563222.55000000005</v>
      </c>
      <c r="K137" s="11">
        <f>K138+K139</f>
        <v>0</v>
      </c>
      <c r="L137" s="11">
        <f t="shared" ref="L137:M137" si="137">L138+L139</f>
        <v>0</v>
      </c>
      <c r="M137" s="11">
        <f t="shared" si="137"/>
        <v>0</v>
      </c>
      <c r="N137" s="83"/>
      <c r="O137" s="10"/>
      <c r="P137" s="42"/>
      <c r="Q137" s="42"/>
      <c r="R137" s="10"/>
      <c r="S137" s="10"/>
      <c r="T137" s="10"/>
      <c r="U137" s="10"/>
      <c r="V137" s="44"/>
    </row>
    <row r="138" spans="1:23" s="13" customFormat="1" ht="75" customHeight="1">
      <c r="A138" s="61"/>
      <c r="B138" s="188"/>
      <c r="C138" s="118"/>
      <c r="D138" s="133"/>
      <c r="E138" s="175"/>
      <c r="F138" s="22" t="s">
        <v>16</v>
      </c>
      <c r="G138" s="11">
        <f t="shared" si="121"/>
        <v>1295656.44</v>
      </c>
      <c r="H138" s="11">
        <f>H141</f>
        <v>113340.28</v>
      </c>
      <c r="I138" s="11">
        <f t="shared" ref="I138:J138" si="138">I141</f>
        <v>619093.61</v>
      </c>
      <c r="J138" s="11">
        <f t="shared" si="138"/>
        <v>563222.55000000005</v>
      </c>
      <c r="K138" s="11">
        <f>K141</f>
        <v>0</v>
      </c>
      <c r="L138" s="11">
        <f t="shared" ref="L138:M138" si="139">L141</f>
        <v>0</v>
      </c>
      <c r="M138" s="11">
        <f t="shared" si="139"/>
        <v>0</v>
      </c>
      <c r="N138" s="44"/>
      <c r="O138" s="44"/>
      <c r="P138" s="44"/>
      <c r="Q138" s="44"/>
      <c r="R138" s="44"/>
      <c r="S138" s="10"/>
      <c r="T138" s="10"/>
      <c r="U138" s="10"/>
      <c r="V138" s="44"/>
    </row>
    <row r="139" spans="1:23" s="13" customFormat="1" ht="36.75" customHeight="1">
      <c r="A139" s="61"/>
      <c r="B139" s="189"/>
      <c r="C139" s="119"/>
      <c r="D139" s="134"/>
      <c r="E139" s="176"/>
      <c r="F139" s="22" t="s">
        <v>17</v>
      </c>
      <c r="G139" s="11">
        <f t="shared" si="121"/>
        <v>1389880</v>
      </c>
      <c r="H139" s="11">
        <f>H142</f>
        <v>1000000</v>
      </c>
      <c r="I139" s="11">
        <f t="shared" ref="I139:J139" si="140">I142</f>
        <v>389880</v>
      </c>
      <c r="J139" s="11">
        <f t="shared" si="140"/>
        <v>0</v>
      </c>
      <c r="K139" s="11">
        <f>K142</f>
        <v>0</v>
      </c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3" s="13" customFormat="1" ht="93" customHeight="1">
      <c r="A140" s="65"/>
      <c r="B140" s="139" t="s">
        <v>141</v>
      </c>
      <c r="C140" s="117">
        <v>2019</v>
      </c>
      <c r="D140" s="132">
        <v>2024</v>
      </c>
      <c r="E140" s="174" t="s">
        <v>14</v>
      </c>
      <c r="F140" s="22" t="s">
        <v>15</v>
      </c>
      <c r="G140" s="11">
        <f>H140+I140+J140</f>
        <v>2685536.4400000004</v>
      </c>
      <c r="H140" s="11">
        <f>H141+H142</f>
        <v>1113340.28</v>
      </c>
      <c r="I140" s="11">
        <f t="shared" ref="I140:J140" si="141">I141+I142</f>
        <v>1008973.61</v>
      </c>
      <c r="J140" s="11">
        <f t="shared" si="141"/>
        <v>563222.55000000005</v>
      </c>
      <c r="K140" s="11">
        <f>K141+K142</f>
        <v>0</v>
      </c>
      <c r="L140" s="11">
        <f t="shared" ref="L140:M140" si="142">L141+L142</f>
        <v>0</v>
      </c>
      <c r="M140" s="11">
        <f t="shared" si="142"/>
        <v>0</v>
      </c>
      <c r="N140" s="83" t="s">
        <v>157</v>
      </c>
      <c r="O140" s="10" t="s">
        <v>59</v>
      </c>
      <c r="P140" s="42">
        <v>100</v>
      </c>
      <c r="Q140" s="42">
        <v>100</v>
      </c>
      <c r="R140" s="42">
        <v>100</v>
      </c>
      <c r="S140" s="10"/>
      <c r="T140" s="10"/>
      <c r="U140" s="10"/>
      <c r="V140" s="44"/>
    </row>
    <row r="141" spans="1:23" s="13" customFormat="1" ht="83.25" customHeight="1">
      <c r="A141" s="65"/>
      <c r="B141" s="140"/>
      <c r="C141" s="118"/>
      <c r="D141" s="133"/>
      <c r="E141" s="175"/>
      <c r="F141" s="22" t="s">
        <v>16</v>
      </c>
      <c r="G141" s="11">
        <f>H141+I141+J141</f>
        <v>1295656.44</v>
      </c>
      <c r="H141" s="11">
        <f>H144</f>
        <v>113340.28</v>
      </c>
      <c r="I141" s="11">
        <f>I144+I147</f>
        <v>619093.61</v>
      </c>
      <c r="J141" s="11">
        <f t="shared" ref="J141" si="143">J144</f>
        <v>563222.55000000005</v>
      </c>
      <c r="K141" s="11">
        <f>K144</f>
        <v>0</v>
      </c>
      <c r="L141" s="11">
        <f t="shared" ref="L141:M141" si="144">L144</f>
        <v>0</v>
      </c>
      <c r="M141" s="11">
        <f t="shared" si="144"/>
        <v>0</v>
      </c>
      <c r="N141" s="110" t="s">
        <v>176</v>
      </c>
      <c r="O141" s="10" t="s">
        <v>158</v>
      </c>
      <c r="P141" s="42">
        <v>17</v>
      </c>
      <c r="Q141" s="42">
        <v>8</v>
      </c>
      <c r="R141" s="10">
        <v>9</v>
      </c>
      <c r="S141" s="10"/>
      <c r="T141" s="10"/>
      <c r="U141" s="10"/>
      <c r="V141" s="44"/>
    </row>
    <row r="142" spans="1:23" s="13" customFormat="1" ht="36.75" customHeight="1">
      <c r="A142" s="65"/>
      <c r="B142" s="141"/>
      <c r="C142" s="119"/>
      <c r="D142" s="134"/>
      <c r="E142" s="176"/>
      <c r="F142" s="22" t="s">
        <v>17</v>
      </c>
      <c r="G142" s="11">
        <f>H142+I142+J142</f>
        <v>1389880</v>
      </c>
      <c r="H142" s="11">
        <f>H145</f>
        <v>1000000</v>
      </c>
      <c r="I142" s="11">
        <f>I145+I148</f>
        <v>389880</v>
      </c>
      <c r="J142" s="11">
        <f t="shared" ref="J142" si="145">J145</f>
        <v>0</v>
      </c>
      <c r="K142" s="11">
        <f>K145</f>
        <v>0</v>
      </c>
      <c r="L142" s="11">
        <f t="shared" ref="L142:M142" si="146">L145</f>
        <v>0</v>
      </c>
      <c r="M142" s="11">
        <f t="shared" si="146"/>
        <v>0</v>
      </c>
      <c r="N142" s="110"/>
      <c r="O142" s="10"/>
      <c r="P142" s="42"/>
      <c r="Q142" s="42"/>
      <c r="R142" s="10"/>
      <c r="S142" s="10"/>
      <c r="T142" s="10"/>
      <c r="U142" s="10"/>
      <c r="V142" s="44"/>
    </row>
    <row r="143" spans="1:23" s="13" customFormat="1" ht="29.25" customHeight="1">
      <c r="A143" s="61"/>
      <c r="B143" s="151" t="s">
        <v>120</v>
      </c>
      <c r="C143" s="117">
        <v>2019</v>
      </c>
      <c r="D143" s="177">
        <v>2024</v>
      </c>
      <c r="E143" s="174" t="s">
        <v>14</v>
      </c>
      <c r="F143" s="22" t="s">
        <v>15</v>
      </c>
      <c r="G143" s="11">
        <f t="shared" ref="G143:G161" si="147">H143+I143+J143+K143+L143+M143</f>
        <v>2275136.4400000004</v>
      </c>
      <c r="H143" s="11">
        <f>H144+H145</f>
        <v>1113340.28</v>
      </c>
      <c r="I143" s="11">
        <f>I144+I145</f>
        <v>598573.61</v>
      </c>
      <c r="J143" s="11">
        <f>J144+J145</f>
        <v>563222.55000000005</v>
      </c>
      <c r="K143" s="11">
        <f>K144+K145</f>
        <v>0</v>
      </c>
      <c r="L143" s="11">
        <f t="shared" ref="L143:M143" si="148">L144+L145</f>
        <v>0</v>
      </c>
      <c r="M143" s="11">
        <f t="shared" si="148"/>
        <v>0</v>
      </c>
      <c r="N143" s="82"/>
      <c r="O143" s="10"/>
      <c r="P143" s="42"/>
      <c r="Q143" s="42"/>
      <c r="R143" s="10"/>
      <c r="S143" s="10"/>
      <c r="T143" s="10"/>
      <c r="U143" s="10"/>
      <c r="V143" s="44"/>
    </row>
    <row r="144" spans="1:23" s="13" customFormat="1" ht="64.5" customHeight="1">
      <c r="A144" s="61"/>
      <c r="B144" s="152"/>
      <c r="C144" s="118"/>
      <c r="D144" s="178"/>
      <c r="E144" s="175"/>
      <c r="F144" s="22" t="s">
        <v>16</v>
      </c>
      <c r="G144" s="11">
        <f t="shared" si="147"/>
        <v>1275136.44</v>
      </c>
      <c r="H144" s="14">
        <v>113340.28</v>
      </c>
      <c r="I144" s="11">
        <v>598573.61</v>
      </c>
      <c r="J144" s="11">
        <v>563222.55000000005</v>
      </c>
      <c r="K144" s="11">
        <v>0</v>
      </c>
      <c r="L144" s="11">
        <v>0</v>
      </c>
      <c r="M144" s="11">
        <v>0</v>
      </c>
      <c r="N144" s="82"/>
      <c r="O144" s="10"/>
      <c r="P144" s="42"/>
      <c r="Q144" s="42"/>
      <c r="R144" s="10"/>
      <c r="S144" s="10"/>
      <c r="T144" s="10"/>
      <c r="U144" s="10"/>
      <c r="V144" s="44"/>
    </row>
    <row r="145" spans="1:23" s="13" customFormat="1" ht="39" customHeight="1">
      <c r="A145" s="61"/>
      <c r="B145" s="153"/>
      <c r="C145" s="119"/>
      <c r="D145" s="179"/>
      <c r="E145" s="176"/>
      <c r="F145" s="22" t="s">
        <v>17</v>
      </c>
      <c r="G145" s="11">
        <f t="shared" si="147"/>
        <v>1000000</v>
      </c>
      <c r="H145" s="11">
        <v>1000000</v>
      </c>
      <c r="I145" s="11"/>
      <c r="J145" s="11"/>
      <c r="K145" s="11"/>
      <c r="L145" s="11"/>
      <c r="M145" s="44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56.25" customHeight="1">
      <c r="A146" s="100"/>
      <c r="B146" s="151" t="s">
        <v>156</v>
      </c>
      <c r="C146" s="117">
        <v>2019</v>
      </c>
      <c r="D146" s="177">
        <v>2024</v>
      </c>
      <c r="E146" s="174" t="s">
        <v>14</v>
      </c>
      <c r="F146" s="22" t="s">
        <v>15</v>
      </c>
      <c r="G146" s="11">
        <f t="shared" si="147"/>
        <v>410400</v>
      </c>
      <c r="H146" s="11"/>
      <c r="I146" s="11">
        <f>I147+I148</f>
        <v>410400</v>
      </c>
      <c r="J146" s="11"/>
      <c r="K146" s="11"/>
      <c r="L146" s="11"/>
      <c r="M146" s="44"/>
      <c r="N146" s="83" t="s">
        <v>164</v>
      </c>
      <c r="O146" s="10" t="s">
        <v>165</v>
      </c>
      <c r="P146" s="42">
        <v>45</v>
      </c>
      <c r="Q146" s="42">
        <v>45</v>
      </c>
      <c r="R146" s="10"/>
      <c r="S146" s="10"/>
      <c r="T146" s="10"/>
      <c r="U146" s="10"/>
      <c r="V146" s="44"/>
    </row>
    <row r="147" spans="1:23" s="13" customFormat="1" ht="35.25" customHeight="1">
      <c r="A147" s="100"/>
      <c r="B147" s="152"/>
      <c r="C147" s="118"/>
      <c r="D147" s="178"/>
      <c r="E147" s="175"/>
      <c r="F147" s="22" t="s">
        <v>16</v>
      </c>
      <c r="G147" s="11">
        <f t="shared" si="147"/>
        <v>20520</v>
      </c>
      <c r="H147" s="11"/>
      <c r="I147" s="11">
        <v>20520</v>
      </c>
      <c r="J147" s="11"/>
      <c r="K147" s="11"/>
      <c r="L147" s="11"/>
      <c r="M147" s="44"/>
      <c r="N147" s="82"/>
      <c r="O147" s="10"/>
      <c r="P147" s="42"/>
      <c r="Q147" s="42"/>
      <c r="R147" s="10"/>
      <c r="S147" s="10"/>
      <c r="T147" s="10"/>
      <c r="U147" s="10"/>
      <c r="V147" s="44"/>
    </row>
    <row r="148" spans="1:23" s="13" customFormat="1" ht="36" customHeight="1">
      <c r="A148" s="100"/>
      <c r="B148" s="153"/>
      <c r="C148" s="119"/>
      <c r="D148" s="179"/>
      <c r="E148" s="176"/>
      <c r="F148" s="22" t="s">
        <v>17</v>
      </c>
      <c r="G148" s="11">
        <f t="shared" si="147"/>
        <v>389880</v>
      </c>
      <c r="H148" s="11"/>
      <c r="I148" s="11">
        <v>389880</v>
      </c>
      <c r="J148" s="11"/>
      <c r="K148" s="11"/>
      <c r="L148" s="11"/>
      <c r="M148" s="44"/>
      <c r="N148" s="82"/>
      <c r="O148" s="10"/>
      <c r="P148" s="42"/>
      <c r="Q148" s="42"/>
      <c r="R148" s="10"/>
      <c r="S148" s="10"/>
      <c r="T148" s="10"/>
      <c r="U148" s="10"/>
      <c r="V148" s="44"/>
    </row>
    <row r="149" spans="1:23" s="13" customFormat="1" ht="24.75" customHeight="1">
      <c r="A149" s="71"/>
      <c r="B149" s="187" t="s">
        <v>142</v>
      </c>
      <c r="C149" s="177">
        <v>2019</v>
      </c>
      <c r="D149" s="177">
        <v>2024</v>
      </c>
      <c r="E149" s="174" t="s">
        <v>14</v>
      </c>
      <c r="F149" s="22" t="s">
        <v>15</v>
      </c>
      <c r="G149" s="11">
        <f t="shared" si="147"/>
        <v>6300</v>
      </c>
      <c r="H149" s="11"/>
      <c r="I149" s="11">
        <f>I150+I151</f>
        <v>6300</v>
      </c>
      <c r="J149" s="11">
        <f>J152</f>
        <v>0</v>
      </c>
      <c r="K149" s="11"/>
      <c r="L149" s="11"/>
      <c r="M149" s="44"/>
      <c r="N149" s="44"/>
      <c r="O149" s="44"/>
      <c r="P149" s="42"/>
      <c r="Q149" s="42"/>
      <c r="R149" s="10"/>
      <c r="S149" s="10"/>
      <c r="T149" s="10"/>
      <c r="U149" s="10"/>
      <c r="V149" s="44"/>
    </row>
    <row r="150" spans="1:23" s="13" customFormat="1" ht="60.75" customHeight="1">
      <c r="A150" s="71"/>
      <c r="B150" s="188"/>
      <c r="C150" s="178"/>
      <c r="D150" s="178"/>
      <c r="E150" s="175"/>
      <c r="F150" s="22" t="s">
        <v>16</v>
      </c>
      <c r="G150" s="11">
        <f t="shared" si="147"/>
        <v>6300</v>
      </c>
      <c r="H150" s="11"/>
      <c r="I150" s="11">
        <f>I153</f>
        <v>6300</v>
      </c>
      <c r="J150" s="11">
        <f>J153</f>
        <v>0</v>
      </c>
      <c r="K150" s="11"/>
      <c r="L150" s="11"/>
      <c r="M150" s="44"/>
      <c r="N150" s="82"/>
      <c r="O150" s="10"/>
      <c r="P150" s="42"/>
      <c r="Q150" s="42"/>
      <c r="R150" s="10"/>
      <c r="S150" s="10"/>
      <c r="T150" s="10"/>
      <c r="U150" s="10"/>
      <c r="V150" s="44"/>
    </row>
    <row r="151" spans="1:23" s="13" customFormat="1" ht="36.75" customHeight="1">
      <c r="A151" s="71"/>
      <c r="B151" s="189"/>
      <c r="C151" s="179"/>
      <c r="D151" s="179"/>
      <c r="E151" s="176"/>
      <c r="F151" s="22" t="s">
        <v>17</v>
      </c>
      <c r="G151" s="11">
        <f t="shared" si="147"/>
        <v>0</v>
      </c>
      <c r="H151" s="11"/>
      <c r="I151" s="11"/>
      <c r="J151" s="11"/>
      <c r="K151" s="11"/>
      <c r="L151" s="11"/>
      <c r="M151" s="44"/>
      <c r="N151" s="82"/>
      <c r="O151" s="10"/>
      <c r="P151" s="42"/>
      <c r="Q151" s="42"/>
      <c r="R151" s="10"/>
      <c r="S151" s="10"/>
      <c r="T151" s="10"/>
      <c r="U151" s="10"/>
      <c r="V151" s="44"/>
    </row>
    <row r="152" spans="1:23" s="13" customFormat="1" ht="24" customHeight="1">
      <c r="A152" s="71"/>
      <c r="B152" s="151" t="s">
        <v>123</v>
      </c>
      <c r="C152" s="177">
        <v>2019</v>
      </c>
      <c r="D152" s="177">
        <v>2024</v>
      </c>
      <c r="E152" s="174" t="s">
        <v>14</v>
      </c>
      <c r="F152" s="22" t="s">
        <v>15</v>
      </c>
      <c r="G152" s="11">
        <f t="shared" si="147"/>
        <v>6300</v>
      </c>
      <c r="H152" s="11"/>
      <c r="I152" s="11">
        <f>I153+I154</f>
        <v>6300</v>
      </c>
      <c r="J152" s="11">
        <f>J155</f>
        <v>0</v>
      </c>
      <c r="K152" s="11"/>
      <c r="L152" s="11"/>
      <c r="M152" s="44"/>
      <c r="N152" s="82"/>
      <c r="O152" s="10"/>
      <c r="P152" s="42"/>
      <c r="Q152" s="42"/>
      <c r="R152" s="10"/>
      <c r="S152" s="10"/>
      <c r="T152" s="10"/>
      <c r="U152" s="10"/>
      <c r="V152" s="44"/>
    </row>
    <row r="153" spans="1:23" s="13" customFormat="1" ht="60.75" customHeight="1">
      <c r="A153" s="71"/>
      <c r="B153" s="152"/>
      <c r="C153" s="178"/>
      <c r="D153" s="178"/>
      <c r="E153" s="175"/>
      <c r="F153" s="22" t="s">
        <v>16</v>
      </c>
      <c r="G153" s="11">
        <f t="shared" si="147"/>
        <v>6300</v>
      </c>
      <c r="H153" s="11"/>
      <c r="I153" s="11">
        <f>I156</f>
        <v>6300</v>
      </c>
      <c r="J153" s="11">
        <f>J156</f>
        <v>0</v>
      </c>
      <c r="K153" s="11"/>
      <c r="L153" s="11"/>
      <c r="M153" s="44"/>
      <c r="N153" s="82"/>
      <c r="O153" s="10"/>
      <c r="P153" s="42"/>
      <c r="Q153" s="42"/>
      <c r="R153" s="10"/>
      <c r="S153" s="10"/>
      <c r="T153" s="10"/>
      <c r="U153" s="10"/>
      <c r="V153" s="44"/>
    </row>
    <row r="154" spans="1:23" s="13" customFormat="1" ht="39.75" customHeight="1">
      <c r="A154" s="71"/>
      <c r="B154" s="153"/>
      <c r="C154" s="179"/>
      <c r="D154" s="179"/>
      <c r="E154" s="176"/>
      <c r="F154" s="22" t="s">
        <v>17</v>
      </c>
      <c r="G154" s="11">
        <f t="shared" si="147"/>
        <v>0</v>
      </c>
      <c r="H154" s="11"/>
      <c r="I154" s="11"/>
      <c r="J154" s="11"/>
      <c r="K154" s="11"/>
      <c r="L154" s="11"/>
      <c r="M154" s="44"/>
      <c r="N154" s="82"/>
      <c r="O154" s="10"/>
      <c r="P154" s="42"/>
      <c r="Q154" s="42"/>
      <c r="R154" s="10"/>
      <c r="S154" s="10"/>
      <c r="T154" s="10"/>
      <c r="U154" s="10"/>
      <c r="V154" s="44"/>
    </row>
    <row r="155" spans="1:23" s="13" customFormat="1" ht="24" customHeight="1">
      <c r="A155" s="71"/>
      <c r="B155" s="151" t="s">
        <v>124</v>
      </c>
      <c r="C155" s="177">
        <v>2019</v>
      </c>
      <c r="D155" s="177">
        <v>2024</v>
      </c>
      <c r="E155" s="174" t="s">
        <v>14</v>
      </c>
      <c r="F155" s="22" t="s">
        <v>15</v>
      </c>
      <c r="G155" s="11">
        <f t="shared" si="147"/>
        <v>6300</v>
      </c>
      <c r="H155" s="11"/>
      <c r="I155" s="11">
        <f>I156+I157</f>
        <v>6300</v>
      </c>
      <c r="J155" s="11">
        <f t="shared" ref="J155:M155" si="149">J156+J157</f>
        <v>0</v>
      </c>
      <c r="K155" s="11">
        <f t="shared" si="149"/>
        <v>0</v>
      </c>
      <c r="L155" s="11">
        <f t="shared" si="149"/>
        <v>0</v>
      </c>
      <c r="M155" s="11">
        <f t="shared" si="149"/>
        <v>0</v>
      </c>
      <c r="N155" s="82"/>
      <c r="O155" s="10"/>
      <c r="P155" s="42"/>
      <c r="Q155" s="42"/>
      <c r="R155" s="10"/>
      <c r="S155" s="10"/>
      <c r="T155" s="10"/>
      <c r="U155" s="10"/>
      <c r="V155" s="44"/>
    </row>
    <row r="156" spans="1:23" s="13" customFormat="1" ht="62.25" customHeight="1">
      <c r="A156" s="71"/>
      <c r="B156" s="152"/>
      <c r="C156" s="178"/>
      <c r="D156" s="178"/>
      <c r="E156" s="175"/>
      <c r="F156" s="22" t="s">
        <v>16</v>
      </c>
      <c r="G156" s="11">
        <f t="shared" si="147"/>
        <v>6300</v>
      </c>
      <c r="H156" s="11"/>
      <c r="I156" s="11">
        <v>6300</v>
      </c>
      <c r="J156" s="11">
        <v>0</v>
      </c>
      <c r="K156" s="11"/>
      <c r="L156" s="11"/>
      <c r="M156" s="44"/>
      <c r="N156" s="82"/>
      <c r="O156" s="10"/>
      <c r="P156" s="42"/>
      <c r="Q156" s="42"/>
      <c r="R156" s="10"/>
      <c r="S156" s="10"/>
      <c r="T156" s="10"/>
      <c r="U156" s="10"/>
      <c r="V156" s="44"/>
    </row>
    <row r="157" spans="1:23" s="13" customFormat="1" ht="39.75" customHeight="1">
      <c r="A157" s="71"/>
      <c r="B157" s="153"/>
      <c r="C157" s="179"/>
      <c r="D157" s="179"/>
      <c r="E157" s="176"/>
      <c r="F157" s="22" t="s">
        <v>17</v>
      </c>
      <c r="G157" s="11">
        <f t="shared" si="147"/>
        <v>0</v>
      </c>
      <c r="H157" s="11"/>
      <c r="I157" s="11"/>
      <c r="J157" s="11"/>
      <c r="K157" s="11"/>
      <c r="L157" s="11"/>
      <c r="M157" s="44"/>
      <c r="N157" s="82"/>
      <c r="O157" s="10"/>
      <c r="P157" s="42"/>
      <c r="Q157" s="42"/>
      <c r="R157" s="10"/>
      <c r="S157" s="10"/>
      <c r="T157" s="10"/>
      <c r="U157" s="10"/>
      <c r="V157" s="44"/>
    </row>
    <row r="158" spans="1:23" s="13" customFormat="1" ht="33.75" customHeight="1">
      <c r="A158" s="117"/>
      <c r="B158" s="184" t="s">
        <v>87</v>
      </c>
      <c r="C158" s="145"/>
      <c r="D158" s="94"/>
      <c r="E158" s="168" t="s">
        <v>14</v>
      </c>
      <c r="F158" s="91" t="s">
        <v>15</v>
      </c>
      <c r="G158" s="99">
        <f t="shared" si="147"/>
        <v>28127207.27</v>
      </c>
      <c r="H158" s="99">
        <f>H67+H76+H89+H116+H137+H149</f>
        <v>4730468.3600000003</v>
      </c>
      <c r="I158" s="99">
        <f>I67+I76+I89+I116+I137</f>
        <v>6926820.6800000006</v>
      </c>
      <c r="J158" s="99">
        <f>J67+J76+J89+J116+J137+J149</f>
        <v>8289456.5499999998</v>
      </c>
      <c r="K158" s="99">
        <f t="shared" ref="K158:M158" si="150">K67+K76+K89+K116+K137</f>
        <v>3062634.7800000003</v>
      </c>
      <c r="L158" s="99">
        <f t="shared" si="150"/>
        <v>2558913.4499999997</v>
      </c>
      <c r="M158" s="99">
        <f t="shared" si="150"/>
        <v>2558913.4499999997</v>
      </c>
      <c r="N158" s="82" t="s">
        <v>13</v>
      </c>
      <c r="O158" s="10" t="s">
        <v>13</v>
      </c>
      <c r="P158" s="42" t="s">
        <v>13</v>
      </c>
      <c r="Q158" s="42" t="s">
        <v>13</v>
      </c>
      <c r="R158" s="10"/>
      <c r="S158" s="10"/>
      <c r="T158" s="10"/>
      <c r="U158" s="10"/>
      <c r="V158" s="44"/>
      <c r="W158" s="15"/>
    </row>
    <row r="159" spans="1:23" s="13" customFormat="1" ht="65.25" customHeight="1">
      <c r="A159" s="118"/>
      <c r="B159" s="185"/>
      <c r="C159" s="146"/>
      <c r="D159" s="95"/>
      <c r="E159" s="169"/>
      <c r="F159" s="91" t="s">
        <v>16</v>
      </c>
      <c r="G159" s="92">
        <f t="shared" si="147"/>
        <v>22191403.359999999</v>
      </c>
      <c r="H159" s="92">
        <f>H68+H77+H90+H117+H138+H150</f>
        <v>2678939.86</v>
      </c>
      <c r="I159" s="92">
        <f>I68+I77+I90+I117+I138</f>
        <v>4386965.2700000005</v>
      </c>
      <c r="J159" s="92">
        <f>J68+J77+J90+J117+J138+J150</f>
        <v>6945036.5499999998</v>
      </c>
      <c r="K159" s="92">
        <f t="shared" ref="K159:M159" si="151">K68+K77+K90+K117+K138+K150</f>
        <v>3062634.7800000003</v>
      </c>
      <c r="L159" s="92">
        <f t="shared" si="151"/>
        <v>2558913.4499999997</v>
      </c>
      <c r="M159" s="92">
        <f t="shared" si="151"/>
        <v>2558913.4499999997</v>
      </c>
      <c r="N159" s="82" t="s">
        <v>13</v>
      </c>
      <c r="O159" s="10" t="s">
        <v>13</v>
      </c>
      <c r="P159" s="42" t="s">
        <v>13</v>
      </c>
      <c r="Q159" s="42" t="s">
        <v>13</v>
      </c>
      <c r="R159" s="10"/>
      <c r="S159" s="10"/>
      <c r="T159" s="10"/>
      <c r="U159" s="10"/>
      <c r="V159" s="44"/>
    </row>
    <row r="160" spans="1:23" s="13" customFormat="1" ht="87" customHeight="1">
      <c r="A160" s="118"/>
      <c r="B160" s="185"/>
      <c r="C160" s="146"/>
      <c r="D160" s="95"/>
      <c r="E160" s="169"/>
      <c r="F160" s="91" t="s">
        <v>39</v>
      </c>
      <c r="G160" s="92">
        <f t="shared" si="147"/>
        <v>0</v>
      </c>
      <c r="H160" s="92"/>
      <c r="I160" s="92"/>
      <c r="J160" s="92"/>
      <c r="K160" s="92"/>
      <c r="L160" s="92"/>
      <c r="M160" s="93"/>
      <c r="N160" s="82"/>
      <c r="O160" s="10"/>
      <c r="P160" s="42"/>
      <c r="Q160" s="42"/>
      <c r="R160" s="10"/>
      <c r="S160" s="10"/>
      <c r="T160" s="10"/>
      <c r="U160" s="10"/>
      <c r="V160" s="44"/>
    </row>
    <row r="161" spans="1:23" s="13" customFormat="1" ht="42.75" customHeight="1">
      <c r="A161" s="119"/>
      <c r="B161" s="186"/>
      <c r="C161" s="147"/>
      <c r="D161" s="96"/>
      <c r="E161" s="170"/>
      <c r="F161" s="91" t="s">
        <v>38</v>
      </c>
      <c r="G161" s="92">
        <f t="shared" si="147"/>
        <v>5935803.9100000001</v>
      </c>
      <c r="H161" s="92">
        <f>H69+H78+H91+H118+H139+H151</f>
        <v>2051528.5</v>
      </c>
      <c r="I161" s="92">
        <f>I139+I100+I88</f>
        <v>2539855.41</v>
      </c>
      <c r="J161" s="92">
        <f>J69+J78+J91+J118+J139+J151</f>
        <v>1344420</v>
      </c>
      <c r="K161" s="92">
        <f t="shared" ref="K161:M161" si="152">K69+K78+K91+K118+K139+K151</f>
        <v>0</v>
      </c>
      <c r="L161" s="92">
        <f t="shared" si="152"/>
        <v>0</v>
      </c>
      <c r="M161" s="92">
        <f t="shared" si="152"/>
        <v>0</v>
      </c>
      <c r="N161" s="82" t="s">
        <v>13</v>
      </c>
      <c r="O161" s="10" t="s">
        <v>13</v>
      </c>
      <c r="P161" s="42" t="s">
        <v>13</v>
      </c>
      <c r="Q161" s="42" t="s">
        <v>13</v>
      </c>
      <c r="R161" s="10"/>
      <c r="S161" s="10"/>
      <c r="T161" s="10"/>
      <c r="U161" s="10"/>
      <c r="V161" s="44"/>
    </row>
    <row r="162" spans="1:23" ht="106.5" customHeight="1">
      <c r="A162" s="182" t="s">
        <v>99</v>
      </c>
      <c r="B162" s="183"/>
      <c r="C162" s="25" t="s">
        <v>13</v>
      </c>
      <c r="D162" s="58" t="s">
        <v>13</v>
      </c>
      <c r="E162" s="26" t="s">
        <v>13</v>
      </c>
      <c r="F162" s="27" t="s">
        <v>13</v>
      </c>
      <c r="G162" s="5" t="s">
        <v>13</v>
      </c>
      <c r="H162" s="5" t="s">
        <v>13</v>
      </c>
      <c r="I162" s="11" t="s">
        <v>13</v>
      </c>
      <c r="J162" s="11" t="s">
        <v>13</v>
      </c>
      <c r="K162" s="11" t="s">
        <v>13</v>
      </c>
      <c r="L162" s="11"/>
      <c r="M162" s="44"/>
      <c r="N162" s="80" t="s">
        <v>13</v>
      </c>
      <c r="O162" s="2" t="s">
        <v>13</v>
      </c>
      <c r="P162" s="40" t="s">
        <v>13</v>
      </c>
      <c r="Q162" s="40" t="s">
        <v>13</v>
      </c>
      <c r="R162" s="2"/>
      <c r="S162" s="2"/>
      <c r="T162" s="2"/>
      <c r="U162" s="2"/>
      <c r="V162" s="1"/>
    </row>
    <row r="163" spans="1:23" ht="105" customHeight="1">
      <c r="A163" s="180" t="s">
        <v>55</v>
      </c>
      <c r="B163" s="181"/>
      <c r="C163" s="25" t="s">
        <v>13</v>
      </c>
      <c r="D163" s="25" t="s">
        <v>13</v>
      </c>
      <c r="E163" s="26" t="s">
        <v>13</v>
      </c>
      <c r="F163" s="27" t="s">
        <v>13</v>
      </c>
      <c r="G163" s="5" t="s">
        <v>13</v>
      </c>
      <c r="H163" s="5" t="s">
        <v>13</v>
      </c>
      <c r="I163" s="11" t="s">
        <v>13</v>
      </c>
      <c r="J163" s="11" t="s">
        <v>13</v>
      </c>
      <c r="K163" s="11" t="s">
        <v>13</v>
      </c>
      <c r="L163" s="11"/>
      <c r="M163" s="44"/>
      <c r="N163" s="80" t="s">
        <v>13</v>
      </c>
      <c r="O163" s="2" t="s">
        <v>13</v>
      </c>
      <c r="P163" s="40" t="s">
        <v>13</v>
      </c>
      <c r="Q163" s="40" t="s">
        <v>13</v>
      </c>
      <c r="R163" s="2"/>
      <c r="S163" s="2"/>
      <c r="T163" s="2"/>
      <c r="U163" s="2"/>
      <c r="V163" s="1"/>
    </row>
    <row r="164" spans="1:23" ht="38.25" customHeight="1">
      <c r="A164" s="129"/>
      <c r="B164" s="171" t="s">
        <v>56</v>
      </c>
      <c r="C164" s="129">
        <v>2019</v>
      </c>
      <c r="D164" s="129">
        <v>2024</v>
      </c>
      <c r="E164" s="123" t="s">
        <v>14</v>
      </c>
      <c r="F164" s="21" t="s">
        <v>15</v>
      </c>
      <c r="G164" s="5">
        <f t="shared" ref="G164:M169" si="153">G167</f>
        <v>247169</v>
      </c>
      <c r="H164" s="5">
        <f t="shared" ref="H164" si="154">H167</f>
        <v>62748.4</v>
      </c>
      <c r="I164" s="11">
        <f t="shared" ref="I164:J164" si="155">I167</f>
        <v>123094.39999999999</v>
      </c>
      <c r="J164" s="11">
        <f t="shared" si="155"/>
        <v>61326.2</v>
      </c>
      <c r="K164" s="11">
        <f t="shared" ref="K164:K168" si="156">K167</f>
        <v>0</v>
      </c>
      <c r="L164" s="11"/>
      <c r="M164" s="44"/>
      <c r="N164" s="80"/>
      <c r="O164" s="2"/>
      <c r="P164" s="40"/>
      <c r="Q164" s="40"/>
      <c r="R164" s="2"/>
      <c r="S164" s="2"/>
      <c r="T164" s="2"/>
      <c r="U164" s="2"/>
      <c r="V164" s="1"/>
      <c r="W164" s="6"/>
    </row>
    <row r="165" spans="1:23" ht="82.5" customHeight="1">
      <c r="A165" s="130"/>
      <c r="B165" s="172"/>
      <c r="C165" s="130"/>
      <c r="D165" s="130"/>
      <c r="E165" s="124"/>
      <c r="F165" s="21" t="s">
        <v>16</v>
      </c>
      <c r="G165" s="5">
        <f t="shared" si="153"/>
        <v>61326.2</v>
      </c>
      <c r="H165" s="5">
        <f t="shared" ref="H165" si="157">H168</f>
        <v>0</v>
      </c>
      <c r="I165" s="11">
        <f t="shared" ref="I165:J165" si="158">I168</f>
        <v>0</v>
      </c>
      <c r="J165" s="11">
        <f t="shared" si="158"/>
        <v>61326.2</v>
      </c>
      <c r="K165" s="11">
        <f t="shared" si="156"/>
        <v>0</v>
      </c>
      <c r="L165" s="11"/>
      <c r="M165" s="44"/>
      <c r="N165" s="80"/>
      <c r="O165" s="2"/>
      <c r="P165" s="40"/>
      <c r="Q165" s="40"/>
      <c r="R165" s="2"/>
      <c r="S165" s="2"/>
      <c r="T165" s="2"/>
      <c r="U165" s="2"/>
      <c r="V165" s="1"/>
    </row>
    <row r="166" spans="1:23" ht="44.25" customHeight="1">
      <c r="A166" s="131"/>
      <c r="B166" s="173"/>
      <c r="C166" s="131"/>
      <c r="D166" s="131"/>
      <c r="E166" s="125"/>
      <c r="F166" s="21" t="s">
        <v>17</v>
      </c>
      <c r="G166" s="5">
        <f t="shared" si="153"/>
        <v>185842.8</v>
      </c>
      <c r="H166" s="5">
        <f t="shared" ref="H166" si="159">H169</f>
        <v>62748.4</v>
      </c>
      <c r="I166" s="11">
        <f t="shared" ref="I166:J166" si="160">I169</f>
        <v>123094.39999999999</v>
      </c>
      <c r="J166" s="11">
        <f t="shared" si="160"/>
        <v>0</v>
      </c>
      <c r="K166" s="11">
        <f t="shared" si="156"/>
        <v>0</v>
      </c>
      <c r="L166" s="11"/>
      <c r="M166" s="44"/>
      <c r="N166" s="80"/>
      <c r="O166" s="2"/>
      <c r="P166" s="40"/>
      <c r="Q166" s="40"/>
      <c r="R166" s="2"/>
      <c r="S166" s="2"/>
      <c r="T166" s="2"/>
      <c r="U166" s="2"/>
      <c r="V166" s="1"/>
    </row>
    <row r="167" spans="1:23" ht="38.25" customHeight="1">
      <c r="A167" s="129"/>
      <c r="B167" s="171" t="s">
        <v>57</v>
      </c>
      <c r="C167" s="129">
        <v>2019</v>
      </c>
      <c r="D167" s="129">
        <v>2024</v>
      </c>
      <c r="E167" s="123" t="s">
        <v>14</v>
      </c>
      <c r="F167" s="21" t="s">
        <v>15</v>
      </c>
      <c r="G167" s="5">
        <f t="shared" si="153"/>
        <v>247169</v>
      </c>
      <c r="H167" s="5">
        <f t="shared" ref="H167" si="161">H170</f>
        <v>62748.4</v>
      </c>
      <c r="I167" s="11">
        <f t="shared" ref="I167:J167" si="162">I170</f>
        <v>123094.39999999999</v>
      </c>
      <c r="J167" s="11">
        <f t="shared" si="162"/>
        <v>61326.2</v>
      </c>
      <c r="K167" s="11">
        <f t="shared" si="156"/>
        <v>0</v>
      </c>
      <c r="L167" s="11"/>
      <c r="M167" s="44"/>
      <c r="N167" s="80"/>
      <c r="O167" s="2"/>
      <c r="P167" s="40"/>
      <c r="Q167" s="40"/>
      <c r="R167" s="2"/>
      <c r="S167" s="2"/>
      <c r="T167" s="2"/>
      <c r="U167" s="2"/>
      <c r="V167" s="1"/>
    </row>
    <row r="168" spans="1:23" ht="84.75" customHeight="1">
      <c r="A168" s="130"/>
      <c r="B168" s="172"/>
      <c r="C168" s="130"/>
      <c r="D168" s="130"/>
      <c r="E168" s="124"/>
      <c r="F168" s="21" t="s">
        <v>16</v>
      </c>
      <c r="G168" s="5">
        <f t="shared" si="153"/>
        <v>61326.2</v>
      </c>
      <c r="H168" s="5"/>
      <c r="I168" s="11"/>
      <c r="J168" s="11">
        <f t="shared" ref="J168" si="163">J171</f>
        <v>61326.2</v>
      </c>
      <c r="K168" s="11">
        <f t="shared" si="156"/>
        <v>0</v>
      </c>
      <c r="L168" s="11"/>
      <c r="M168" s="44"/>
      <c r="N168" s="80"/>
      <c r="O168" s="2"/>
      <c r="P168" s="40"/>
      <c r="Q168" s="40"/>
      <c r="R168" s="2"/>
      <c r="S168" s="2"/>
      <c r="T168" s="2"/>
      <c r="U168" s="2"/>
      <c r="V168" s="1"/>
    </row>
    <row r="169" spans="1:23" ht="41.25" customHeight="1">
      <c r="A169" s="131"/>
      <c r="B169" s="173"/>
      <c r="C169" s="131"/>
      <c r="D169" s="131"/>
      <c r="E169" s="125"/>
      <c r="F169" s="21" t="s">
        <v>17</v>
      </c>
      <c r="G169" s="5">
        <f t="shared" si="153"/>
        <v>185842.8</v>
      </c>
      <c r="H169" s="5">
        <f t="shared" si="153"/>
        <v>62748.4</v>
      </c>
      <c r="I169" s="5">
        <f t="shared" si="153"/>
        <v>123094.39999999999</v>
      </c>
      <c r="J169" s="5">
        <f t="shared" si="153"/>
        <v>0</v>
      </c>
      <c r="K169" s="5">
        <f t="shared" si="153"/>
        <v>0</v>
      </c>
      <c r="L169" s="5">
        <f t="shared" si="153"/>
        <v>0</v>
      </c>
      <c r="M169" s="5">
        <f t="shared" si="153"/>
        <v>0</v>
      </c>
      <c r="N169" s="80"/>
      <c r="O169" s="2"/>
      <c r="P169" s="40"/>
      <c r="Q169" s="40"/>
      <c r="R169" s="2"/>
      <c r="S169" s="2"/>
      <c r="T169" s="2"/>
      <c r="U169" s="2"/>
      <c r="V169" s="1"/>
    </row>
    <row r="170" spans="1:23" ht="50.25" customHeight="1">
      <c r="A170" s="129"/>
      <c r="B170" s="126" t="s">
        <v>36</v>
      </c>
      <c r="C170" s="129">
        <v>2019</v>
      </c>
      <c r="D170" s="129">
        <v>2024</v>
      </c>
      <c r="E170" s="123" t="s">
        <v>14</v>
      </c>
      <c r="F170" s="21" t="s">
        <v>15</v>
      </c>
      <c r="G170" s="5">
        <f>H170+I170+J170+K170+L170+M170</f>
        <v>247169</v>
      </c>
      <c r="H170" s="5">
        <f>H172</f>
        <v>62748.4</v>
      </c>
      <c r="I170" s="11">
        <f>I172</f>
        <v>123094.39999999999</v>
      </c>
      <c r="J170" s="11">
        <f t="shared" ref="J170" si="164">J171+J172</f>
        <v>61326.2</v>
      </c>
      <c r="K170" s="11">
        <f>K171+K172</f>
        <v>0</v>
      </c>
      <c r="L170" s="11"/>
      <c r="M170" s="44"/>
      <c r="N170" s="81" t="s">
        <v>76</v>
      </c>
      <c r="O170" s="39" t="s">
        <v>80</v>
      </c>
      <c r="P170" s="40"/>
      <c r="Q170" s="40">
        <v>3</v>
      </c>
      <c r="R170" s="40">
        <v>3</v>
      </c>
      <c r="S170" s="40">
        <v>13</v>
      </c>
      <c r="T170" s="40"/>
      <c r="U170" s="40"/>
      <c r="V170" s="1"/>
    </row>
    <row r="171" spans="1:23" ht="63" customHeight="1">
      <c r="A171" s="130"/>
      <c r="B171" s="127"/>
      <c r="C171" s="130"/>
      <c r="D171" s="130"/>
      <c r="E171" s="124"/>
      <c r="F171" s="21" t="s">
        <v>16</v>
      </c>
      <c r="G171" s="5">
        <f>H171+I171+J171+K171+L171+M171</f>
        <v>61326.2</v>
      </c>
      <c r="H171" s="1"/>
      <c r="I171" s="44"/>
      <c r="J171" s="11">
        <v>61326.2</v>
      </c>
      <c r="K171" s="11"/>
      <c r="L171" s="11"/>
      <c r="M171" s="44"/>
      <c r="N171" s="80"/>
      <c r="O171" s="2"/>
      <c r="P171" s="40"/>
      <c r="Q171" s="40"/>
      <c r="R171" s="2"/>
      <c r="S171" s="2"/>
      <c r="T171" s="2"/>
      <c r="U171" s="2"/>
      <c r="V171" s="1"/>
    </row>
    <row r="172" spans="1:23" ht="48">
      <c r="A172" s="131"/>
      <c r="B172" s="128"/>
      <c r="C172" s="131"/>
      <c r="D172" s="131"/>
      <c r="E172" s="125"/>
      <c r="F172" s="21" t="s">
        <v>17</v>
      </c>
      <c r="G172" s="5">
        <f>H172+I172+J172+K172+L172+M172</f>
        <v>185842.8</v>
      </c>
      <c r="H172" s="5">
        <v>62748.4</v>
      </c>
      <c r="I172" s="11">
        <v>123094.39999999999</v>
      </c>
      <c r="J172" s="11"/>
      <c r="K172" s="11"/>
      <c r="L172" s="11"/>
      <c r="M172" s="44"/>
      <c r="N172" s="80"/>
      <c r="O172" s="2"/>
      <c r="P172" s="40"/>
      <c r="Q172" s="40"/>
      <c r="R172" s="2"/>
      <c r="S172" s="2"/>
      <c r="T172" s="2"/>
      <c r="U172" s="2"/>
      <c r="V172" s="1"/>
    </row>
    <row r="173" spans="1:23" s="13" customFormat="1" ht="24.75" customHeight="1">
      <c r="A173" s="117"/>
      <c r="B173" s="142" t="s">
        <v>37</v>
      </c>
      <c r="C173" s="145">
        <v>2019</v>
      </c>
      <c r="D173" s="145">
        <v>2024</v>
      </c>
      <c r="E173" s="168" t="s">
        <v>14</v>
      </c>
      <c r="F173" s="91" t="s">
        <v>15</v>
      </c>
      <c r="G173" s="99">
        <f t="shared" ref="G173:M173" si="165">G164</f>
        <v>247169</v>
      </c>
      <c r="H173" s="99">
        <f t="shared" si="165"/>
        <v>62748.4</v>
      </c>
      <c r="I173" s="99">
        <f t="shared" si="165"/>
        <v>123094.39999999999</v>
      </c>
      <c r="J173" s="99">
        <f t="shared" si="165"/>
        <v>61326.2</v>
      </c>
      <c r="K173" s="99">
        <f t="shared" si="165"/>
        <v>0</v>
      </c>
      <c r="L173" s="99">
        <f t="shared" si="165"/>
        <v>0</v>
      </c>
      <c r="M173" s="99">
        <f t="shared" si="165"/>
        <v>0</v>
      </c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3" s="13" customFormat="1" ht="60.75" customHeight="1">
      <c r="A174" s="118"/>
      <c r="B174" s="143"/>
      <c r="C174" s="146"/>
      <c r="D174" s="146"/>
      <c r="E174" s="169"/>
      <c r="F174" s="91" t="s">
        <v>16</v>
      </c>
      <c r="G174" s="92">
        <f xml:space="preserve"> G165</f>
        <v>61326.2</v>
      </c>
      <c r="H174" s="92"/>
      <c r="I174" s="92"/>
      <c r="J174" s="92">
        <f t="shared" ref="J174:M174" si="166" xml:space="preserve"> J165</f>
        <v>61326.2</v>
      </c>
      <c r="K174" s="92">
        <f t="shared" si="166"/>
        <v>0</v>
      </c>
      <c r="L174" s="92">
        <f t="shared" si="166"/>
        <v>0</v>
      </c>
      <c r="M174" s="92">
        <f t="shared" si="166"/>
        <v>0</v>
      </c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3" s="13" customFormat="1" ht="48">
      <c r="A175" s="119"/>
      <c r="B175" s="144"/>
      <c r="C175" s="147"/>
      <c r="D175" s="147"/>
      <c r="E175" s="170"/>
      <c r="F175" s="91" t="s">
        <v>17</v>
      </c>
      <c r="G175" s="92">
        <f>G166</f>
        <v>185842.8</v>
      </c>
      <c r="H175" s="92">
        <f t="shared" ref="H175:M175" si="167">H166</f>
        <v>62748.4</v>
      </c>
      <c r="I175" s="92">
        <f t="shared" si="167"/>
        <v>123094.39999999999</v>
      </c>
      <c r="J175" s="92">
        <f t="shared" si="167"/>
        <v>0</v>
      </c>
      <c r="K175" s="92">
        <f t="shared" si="167"/>
        <v>0</v>
      </c>
      <c r="L175" s="92">
        <f t="shared" si="167"/>
        <v>0</v>
      </c>
      <c r="M175" s="92">
        <f t="shared" si="167"/>
        <v>0</v>
      </c>
      <c r="N175" s="82"/>
      <c r="O175" s="10"/>
      <c r="P175" s="42"/>
      <c r="Q175" s="42"/>
      <c r="R175" s="10"/>
      <c r="S175" s="10"/>
      <c r="T175" s="10"/>
      <c r="U175" s="10"/>
      <c r="V175" s="44"/>
    </row>
    <row r="176" spans="1:23" s="13" customFormat="1" ht="75" customHeight="1">
      <c r="A176" s="135" t="s">
        <v>143</v>
      </c>
      <c r="B176" s="136"/>
      <c r="C176" s="33" t="s">
        <v>42</v>
      </c>
      <c r="D176" s="34" t="s">
        <v>42</v>
      </c>
      <c r="E176" s="28" t="s">
        <v>42</v>
      </c>
      <c r="F176" s="35" t="s">
        <v>42</v>
      </c>
      <c r="G176" s="17" t="s">
        <v>42</v>
      </c>
      <c r="H176" s="17" t="s">
        <v>42</v>
      </c>
      <c r="I176" s="17" t="s">
        <v>42</v>
      </c>
      <c r="J176" s="17" t="s">
        <v>42</v>
      </c>
      <c r="K176" s="17" t="s">
        <v>42</v>
      </c>
      <c r="L176" s="17"/>
      <c r="M176" s="44"/>
      <c r="N176" s="85" t="s">
        <v>42</v>
      </c>
      <c r="O176" s="9" t="s">
        <v>42</v>
      </c>
      <c r="P176" s="48" t="s">
        <v>42</v>
      </c>
      <c r="Q176" s="48" t="s">
        <v>42</v>
      </c>
      <c r="R176" s="9"/>
      <c r="S176" s="9"/>
      <c r="T176" s="9"/>
      <c r="U176" s="9"/>
      <c r="V176" s="44"/>
    </row>
    <row r="177" spans="1:22" s="13" customFormat="1" ht="61.5" customHeight="1">
      <c r="A177" s="137" t="s">
        <v>144</v>
      </c>
      <c r="B177" s="138"/>
      <c r="C177" s="33">
        <v>2019</v>
      </c>
      <c r="D177" s="34">
        <v>2024</v>
      </c>
      <c r="E177" s="28" t="s">
        <v>42</v>
      </c>
      <c r="F177" s="28" t="s">
        <v>42</v>
      </c>
      <c r="G177" s="16" t="s">
        <v>42</v>
      </c>
      <c r="H177" s="16" t="s">
        <v>42</v>
      </c>
      <c r="I177" s="16" t="s">
        <v>42</v>
      </c>
      <c r="J177" s="16" t="s">
        <v>42</v>
      </c>
      <c r="K177" s="16" t="s">
        <v>42</v>
      </c>
      <c r="L177" s="16"/>
      <c r="M177" s="44"/>
      <c r="N177" s="84" t="s">
        <v>42</v>
      </c>
      <c r="O177" s="16" t="s">
        <v>42</v>
      </c>
      <c r="P177" s="47" t="s">
        <v>42</v>
      </c>
      <c r="Q177" s="47" t="s">
        <v>42</v>
      </c>
      <c r="R177" s="16"/>
      <c r="S177" s="16"/>
      <c r="T177" s="16"/>
      <c r="U177" s="16"/>
      <c r="V177" s="44"/>
    </row>
    <row r="178" spans="1:22" s="13" customFormat="1" ht="27.75" customHeight="1">
      <c r="A178" s="24"/>
      <c r="B178" s="139" t="s">
        <v>43</v>
      </c>
      <c r="C178" s="31"/>
      <c r="D178" s="36"/>
      <c r="E178" s="120" t="s">
        <v>14</v>
      </c>
      <c r="F178" s="21" t="s">
        <v>15</v>
      </c>
      <c r="G178" s="11">
        <f>H178+I178+J178+K178+L178+M178</f>
        <v>217424717.09000003</v>
      </c>
      <c r="H178" s="11">
        <f t="shared" ref="H178" si="168">H181</f>
        <v>27440316.68</v>
      </c>
      <c r="I178" s="11">
        <f t="shared" ref="I178:J178" si="169">I181</f>
        <v>56635880.410000004</v>
      </c>
      <c r="J178" s="11">
        <f t="shared" si="169"/>
        <v>125822092.2</v>
      </c>
      <c r="K178" s="11">
        <f>K181</f>
        <v>3677515.1500000004</v>
      </c>
      <c r="L178" s="11">
        <f t="shared" ref="L178:M178" si="170">L181</f>
        <v>3848912.65</v>
      </c>
      <c r="M178" s="11">
        <f t="shared" si="170"/>
        <v>0</v>
      </c>
      <c r="N178" s="82"/>
      <c r="O178" s="10"/>
      <c r="P178" s="42"/>
      <c r="Q178" s="42"/>
      <c r="R178" s="10"/>
      <c r="S178" s="10"/>
      <c r="T178" s="10"/>
      <c r="U178" s="10"/>
      <c r="V178" s="44"/>
    </row>
    <row r="179" spans="1:22" s="13" customFormat="1" ht="62.25" customHeight="1">
      <c r="A179" s="24"/>
      <c r="B179" s="140"/>
      <c r="C179" s="24">
        <v>2019</v>
      </c>
      <c r="D179" s="37">
        <v>2024</v>
      </c>
      <c r="E179" s="121"/>
      <c r="F179" s="21" t="s">
        <v>16</v>
      </c>
      <c r="G179" s="11">
        <f t="shared" ref="G179:G180" si="171">H179+I179+J179+K179+L179+M179</f>
        <v>26416563.640000001</v>
      </c>
      <c r="H179" s="11">
        <f t="shared" ref="H179" si="172">H182</f>
        <v>4402515.2600000007</v>
      </c>
      <c r="I179" s="11">
        <f t="shared" ref="I179:J179" si="173">I182</f>
        <v>5714474.0100000007</v>
      </c>
      <c r="J179" s="11">
        <f t="shared" si="173"/>
        <v>8773146.5699999984</v>
      </c>
      <c r="K179" s="11">
        <f>K182</f>
        <v>3677515.1500000004</v>
      </c>
      <c r="L179" s="11">
        <f t="shared" ref="L179:M179" si="174">L182</f>
        <v>3848912.65</v>
      </c>
      <c r="M179" s="11">
        <f t="shared" si="174"/>
        <v>0</v>
      </c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41.25" customHeight="1">
      <c r="A180" s="32"/>
      <c r="B180" s="141"/>
      <c r="C180" s="32"/>
      <c r="D180" s="30"/>
      <c r="E180" s="122"/>
      <c r="F180" s="21" t="s">
        <v>17</v>
      </c>
      <c r="G180" s="11">
        <f t="shared" si="171"/>
        <v>191008153.44999999</v>
      </c>
      <c r="H180" s="11">
        <f t="shared" ref="H180" si="175">H183</f>
        <v>23037801.419999998</v>
      </c>
      <c r="I180" s="11">
        <f t="shared" ref="I180:J180" si="176">I183</f>
        <v>50921406.400000006</v>
      </c>
      <c r="J180" s="11">
        <f t="shared" si="176"/>
        <v>117048945.63</v>
      </c>
      <c r="K180" s="11">
        <f>K183</f>
        <v>0</v>
      </c>
      <c r="L180" s="11">
        <f t="shared" ref="L180:M180" si="177">L183</f>
        <v>0</v>
      </c>
      <c r="M180" s="11">
        <f t="shared" si="177"/>
        <v>0</v>
      </c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25.5" customHeight="1">
      <c r="A181" s="29"/>
      <c r="B181" s="139" t="s">
        <v>44</v>
      </c>
      <c r="C181" s="31"/>
      <c r="D181" s="36"/>
      <c r="E181" s="120" t="s">
        <v>14</v>
      </c>
      <c r="F181" s="21" t="s">
        <v>15</v>
      </c>
      <c r="G181" s="11">
        <f t="shared" ref="G181:G193" si="178">H181+I181+J181+K181+L181+M181</f>
        <v>217424717.09000003</v>
      </c>
      <c r="H181" s="11">
        <f t="shared" ref="H181" si="179">H235</f>
        <v>27440316.68</v>
      </c>
      <c r="I181" s="11">
        <f t="shared" ref="I181:J181" si="180">I235</f>
        <v>56635880.410000004</v>
      </c>
      <c r="J181" s="11">
        <f t="shared" si="180"/>
        <v>125822092.2</v>
      </c>
      <c r="K181" s="11">
        <f>K235</f>
        <v>3677515.1500000004</v>
      </c>
      <c r="L181" s="11">
        <f t="shared" ref="L181:M181" si="181">L235</f>
        <v>3848912.65</v>
      </c>
      <c r="M181" s="11">
        <f t="shared" si="181"/>
        <v>0</v>
      </c>
      <c r="N181" s="82"/>
      <c r="O181" s="10"/>
      <c r="P181" s="42"/>
      <c r="Q181" s="42"/>
      <c r="R181" s="10"/>
      <c r="S181" s="10"/>
      <c r="T181" s="10"/>
      <c r="U181" s="10"/>
      <c r="V181" s="44"/>
    </row>
    <row r="182" spans="1:22" s="13" customFormat="1" ht="68.25" customHeight="1">
      <c r="A182" s="29"/>
      <c r="B182" s="140"/>
      <c r="C182" s="24"/>
      <c r="D182" s="37"/>
      <c r="E182" s="121"/>
      <c r="F182" s="21" t="s">
        <v>16</v>
      </c>
      <c r="G182" s="11">
        <f t="shared" si="178"/>
        <v>26416563.640000001</v>
      </c>
      <c r="H182" s="11">
        <f t="shared" ref="H182" si="182">H236</f>
        <v>4402515.2600000007</v>
      </c>
      <c r="I182" s="11">
        <f t="shared" ref="I182:J182" si="183">I236</f>
        <v>5714474.0100000007</v>
      </c>
      <c r="J182" s="11">
        <f t="shared" si="183"/>
        <v>8773146.5699999984</v>
      </c>
      <c r="K182" s="11">
        <f>K236</f>
        <v>3677515.1500000004</v>
      </c>
      <c r="L182" s="11">
        <f t="shared" ref="L182:M182" si="184">L236</f>
        <v>3848912.65</v>
      </c>
      <c r="M182" s="11">
        <f t="shared" si="184"/>
        <v>0</v>
      </c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42.75" customHeight="1">
      <c r="A183" s="29"/>
      <c r="B183" s="141"/>
      <c r="C183" s="32"/>
      <c r="D183" s="30"/>
      <c r="E183" s="122"/>
      <c r="F183" s="21" t="s">
        <v>17</v>
      </c>
      <c r="G183" s="11">
        <f t="shared" si="178"/>
        <v>191008153.44999999</v>
      </c>
      <c r="H183" s="11">
        <f t="shared" ref="H183" si="185">H237</f>
        <v>23037801.419999998</v>
      </c>
      <c r="I183" s="11">
        <f t="shared" ref="I183:J183" si="186">I237</f>
        <v>50921406.400000006</v>
      </c>
      <c r="J183" s="11">
        <f t="shared" si="186"/>
        <v>117048945.63</v>
      </c>
      <c r="K183" s="11">
        <f>K237</f>
        <v>0</v>
      </c>
      <c r="L183" s="11">
        <f t="shared" ref="L183:M183" si="187">L237</f>
        <v>0</v>
      </c>
      <c r="M183" s="11">
        <f t="shared" si="187"/>
        <v>0</v>
      </c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36" customHeight="1">
      <c r="A184" s="31"/>
      <c r="B184" s="151" t="s">
        <v>28</v>
      </c>
      <c r="C184" s="31"/>
      <c r="D184" s="36"/>
      <c r="E184" s="120" t="s">
        <v>14</v>
      </c>
      <c r="F184" s="21" t="s">
        <v>15</v>
      </c>
      <c r="G184" s="11">
        <f t="shared" si="178"/>
        <v>6866634.8900000006</v>
      </c>
      <c r="H184" s="11">
        <f>H185+H186</f>
        <v>1276982.3</v>
      </c>
      <c r="I184" s="11">
        <f t="shared" ref="I184:J184" si="188">I185+I186</f>
        <v>730603.59</v>
      </c>
      <c r="J184" s="11">
        <f t="shared" si="188"/>
        <v>105027.11</v>
      </c>
      <c r="K184" s="11">
        <f>K185+K186</f>
        <v>2211172.9700000002</v>
      </c>
      <c r="L184" s="11">
        <f t="shared" ref="L184:M184" si="189">L185+L186</f>
        <v>2542848.92</v>
      </c>
      <c r="M184" s="11">
        <f t="shared" si="189"/>
        <v>0</v>
      </c>
      <c r="N184" s="83" t="s">
        <v>77</v>
      </c>
      <c r="O184" s="42" t="s">
        <v>65</v>
      </c>
      <c r="P184" s="42">
        <v>700</v>
      </c>
      <c r="Q184" s="42">
        <v>0</v>
      </c>
      <c r="R184" s="42">
        <v>0</v>
      </c>
      <c r="S184" s="42">
        <v>0</v>
      </c>
      <c r="T184" s="42">
        <v>0</v>
      </c>
      <c r="U184" s="42"/>
      <c r="V184" s="44"/>
    </row>
    <row r="185" spans="1:22" s="13" customFormat="1" ht="61.5" customHeight="1">
      <c r="A185" s="24"/>
      <c r="B185" s="152"/>
      <c r="C185" s="24">
        <v>2019</v>
      </c>
      <c r="D185" s="37">
        <v>2024</v>
      </c>
      <c r="E185" s="121"/>
      <c r="F185" s="21" t="s">
        <v>16</v>
      </c>
      <c r="G185" s="11">
        <f t="shared" si="178"/>
        <v>6762583.4100000001</v>
      </c>
      <c r="H185" s="11">
        <v>1172930.82</v>
      </c>
      <c r="I185" s="11">
        <v>730603.59</v>
      </c>
      <c r="J185" s="11">
        <v>105027.11</v>
      </c>
      <c r="K185" s="11">
        <v>2211172.9700000002</v>
      </c>
      <c r="L185" s="11">
        <v>2542848.92</v>
      </c>
      <c r="M185" s="11">
        <v>0</v>
      </c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38.25" customHeight="1">
      <c r="A186" s="32"/>
      <c r="B186" s="153"/>
      <c r="C186" s="32"/>
      <c r="D186" s="30"/>
      <c r="E186" s="122"/>
      <c r="F186" s="21" t="s">
        <v>17</v>
      </c>
      <c r="G186" s="11">
        <f t="shared" si="178"/>
        <v>104051.48</v>
      </c>
      <c r="H186" s="11">
        <v>104051.48</v>
      </c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57.75" customHeight="1">
      <c r="A187" s="31"/>
      <c r="B187" s="151" t="s">
        <v>45</v>
      </c>
      <c r="C187" s="31"/>
      <c r="D187" s="36"/>
      <c r="E187" s="120" t="s">
        <v>14</v>
      </c>
      <c r="F187" s="21" t="s">
        <v>15</v>
      </c>
      <c r="G187" s="11">
        <f t="shared" si="178"/>
        <v>779481.17999999993</v>
      </c>
      <c r="H187" s="11">
        <f>H188+H189</f>
        <v>19072</v>
      </c>
      <c r="I187" s="11">
        <f t="shared" ref="I187:J187" si="190">I188+I189</f>
        <v>145223.35999999999</v>
      </c>
      <c r="J187" s="11">
        <f t="shared" si="190"/>
        <v>155185.82</v>
      </c>
      <c r="K187" s="11">
        <f>K188+K189</f>
        <v>230000</v>
      </c>
      <c r="L187" s="11">
        <f>L188+L189</f>
        <v>230000</v>
      </c>
      <c r="M187" s="44"/>
      <c r="N187" s="83" t="s">
        <v>66</v>
      </c>
      <c r="O187" s="10" t="s">
        <v>59</v>
      </c>
      <c r="P187" s="42"/>
      <c r="Q187" s="42">
        <v>100</v>
      </c>
      <c r="R187" s="10">
        <v>100</v>
      </c>
      <c r="S187" s="10">
        <v>100</v>
      </c>
      <c r="T187" s="10">
        <v>100</v>
      </c>
      <c r="U187" s="10"/>
      <c r="V187" s="44"/>
    </row>
    <row r="188" spans="1:22" s="13" customFormat="1" ht="61.5" customHeight="1">
      <c r="A188" s="24"/>
      <c r="B188" s="152"/>
      <c r="C188" s="24">
        <v>2019</v>
      </c>
      <c r="D188" s="37">
        <v>2024</v>
      </c>
      <c r="E188" s="121"/>
      <c r="F188" s="21" t="s">
        <v>16</v>
      </c>
      <c r="G188" s="11">
        <f t="shared" si="178"/>
        <v>779481.17999999993</v>
      </c>
      <c r="H188" s="11">
        <v>19072</v>
      </c>
      <c r="I188" s="11">
        <v>145223.35999999999</v>
      </c>
      <c r="J188" s="11">
        <v>155185.82</v>
      </c>
      <c r="K188" s="11">
        <v>230000</v>
      </c>
      <c r="L188" s="11">
        <v>230000</v>
      </c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41.25" customHeight="1">
      <c r="A189" s="32"/>
      <c r="B189" s="153"/>
      <c r="C189" s="32"/>
      <c r="D189" s="30"/>
      <c r="E189" s="122"/>
      <c r="F189" s="21" t="s">
        <v>17</v>
      </c>
      <c r="G189" s="11">
        <f t="shared" si="178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60" customHeight="1">
      <c r="A190" s="31"/>
      <c r="B190" s="151" t="s">
        <v>29</v>
      </c>
      <c r="C190" s="31"/>
      <c r="D190" s="36"/>
      <c r="E190" s="120" t="s">
        <v>14</v>
      </c>
      <c r="F190" s="21" t="s">
        <v>15</v>
      </c>
      <c r="G190" s="11">
        <f t="shared" si="178"/>
        <v>7422183.1799999997</v>
      </c>
      <c r="H190" s="11">
        <f t="shared" ref="H190" si="191">H191+H192</f>
        <v>1631436.99</v>
      </c>
      <c r="I190" s="11">
        <f>I191+I192</f>
        <v>1142710.77</v>
      </c>
      <c r="J190" s="11">
        <f t="shared" ref="J190" si="192">J191+J192</f>
        <v>2335629.5099999998</v>
      </c>
      <c r="K190" s="11">
        <f>K191+K192</f>
        <v>1236342.18</v>
      </c>
      <c r="L190" s="11">
        <f>L191+L192</f>
        <v>1076063.73</v>
      </c>
      <c r="M190" s="44"/>
      <c r="N190" s="83" t="s">
        <v>78</v>
      </c>
      <c r="O190" s="42" t="s">
        <v>59</v>
      </c>
      <c r="P190" s="42"/>
      <c r="Q190" s="42">
        <v>65</v>
      </c>
      <c r="R190" s="42">
        <v>65</v>
      </c>
      <c r="S190" s="42">
        <v>70</v>
      </c>
      <c r="T190" s="42">
        <v>70</v>
      </c>
      <c r="U190" s="42"/>
      <c r="V190" s="44"/>
    </row>
    <row r="191" spans="1:22" s="13" customFormat="1" ht="65.25" customHeight="1">
      <c r="A191" s="24"/>
      <c r="B191" s="152"/>
      <c r="C191" s="24">
        <v>2017</v>
      </c>
      <c r="D191" s="37">
        <v>2025</v>
      </c>
      <c r="E191" s="121"/>
      <c r="F191" s="21" t="s">
        <v>16</v>
      </c>
      <c r="G191" s="11">
        <f t="shared" si="178"/>
        <v>7422183.1799999997</v>
      </c>
      <c r="H191" s="11">
        <v>1631436.99</v>
      </c>
      <c r="I191" s="11">
        <v>1142710.77</v>
      </c>
      <c r="J191" s="11">
        <v>2335629.5099999998</v>
      </c>
      <c r="K191" s="11">
        <v>1236342.18</v>
      </c>
      <c r="L191" s="11">
        <v>1076063.73</v>
      </c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36.75" customHeight="1">
      <c r="A192" s="32"/>
      <c r="B192" s="153"/>
      <c r="C192" s="32"/>
      <c r="D192" s="30"/>
      <c r="E192" s="122"/>
      <c r="F192" s="21" t="s">
        <v>17</v>
      </c>
      <c r="G192" s="11">
        <f t="shared" si="178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37.5" customHeight="1">
      <c r="A193" s="29"/>
      <c r="B193" s="151" t="s">
        <v>109</v>
      </c>
      <c r="C193" s="31"/>
      <c r="D193" s="36"/>
      <c r="E193" s="38"/>
      <c r="F193" s="21" t="s">
        <v>15</v>
      </c>
      <c r="G193" s="11">
        <f t="shared" si="178"/>
        <v>248754.29</v>
      </c>
      <c r="H193" s="11">
        <f>H194+H195</f>
        <v>248754.29</v>
      </c>
      <c r="I193" s="11"/>
      <c r="J193" s="11"/>
      <c r="K193" s="11"/>
      <c r="L193" s="11"/>
      <c r="M193" s="44"/>
      <c r="N193" s="83" t="s">
        <v>79</v>
      </c>
      <c r="O193" s="42" t="s">
        <v>65</v>
      </c>
      <c r="P193" s="42"/>
      <c r="Q193" s="42"/>
      <c r="R193" s="42"/>
      <c r="S193" s="42"/>
      <c r="T193" s="42"/>
      <c r="U193" s="42"/>
      <c r="V193" s="44"/>
    </row>
    <row r="194" spans="1:22" s="13" customFormat="1" ht="64.5" customHeight="1">
      <c r="A194" s="29"/>
      <c r="B194" s="152"/>
      <c r="C194" s="24">
        <v>2019</v>
      </c>
      <c r="D194" s="37">
        <v>2024</v>
      </c>
      <c r="E194" s="38" t="s">
        <v>14</v>
      </c>
      <c r="F194" s="21" t="s">
        <v>16</v>
      </c>
      <c r="G194" s="11">
        <f t="shared" ref="G194:G195" si="193">H194+I194+J194+K194+L194+M194</f>
        <v>0</v>
      </c>
      <c r="H194" s="11"/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42" customHeight="1">
      <c r="A195" s="29"/>
      <c r="B195" s="153"/>
      <c r="C195" s="24"/>
      <c r="D195" s="37"/>
      <c r="E195" s="38"/>
      <c r="F195" s="21" t="s">
        <v>17</v>
      </c>
      <c r="G195" s="11">
        <f t="shared" si="193"/>
        <v>248754.29</v>
      </c>
      <c r="H195" s="11">
        <v>248754.29</v>
      </c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69.75" hidden="1" customHeight="1">
      <c r="A196" s="43"/>
      <c r="B196" s="222" t="s">
        <v>100</v>
      </c>
      <c r="C196" s="117">
        <v>2017</v>
      </c>
      <c r="D196" s="117">
        <v>2025</v>
      </c>
      <c r="E196" s="120" t="s">
        <v>14</v>
      </c>
      <c r="F196" s="22" t="s">
        <v>15</v>
      </c>
      <c r="G196" s="11" t="e">
        <f>#REF!+#REF!+H196+I196+J196+K196</f>
        <v>#REF!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82</v>
      </c>
      <c r="P196" s="42">
        <v>0</v>
      </c>
      <c r="Q196" s="42">
        <v>0</v>
      </c>
      <c r="R196" s="10"/>
      <c r="S196" s="10"/>
      <c r="T196" s="10"/>
      <c r="U196" s="10"/>
      <c r="V196" s="44"/>
    </row>
    <row r="197" spans="1:22" s="13" customFormat="1" ht="70.5" hidden="1" customHeight="1">
      <c r="A197" s="43"/>
      <c r="B197" s="223"/>
      <c r="C197" s="118"/>
      <c r="D197" s="118"/>
      <c r="E197" s="121"/>
      <c r="F197" s="22" t="s">
        <v>16</v>
      </c>
      <c r="G197" s="11" t="e">
        <f>#REF!+#REF!+H197+I197+J197+K197</f>
        <v>#REF!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57.75" hidden="1" customHeight="1">
      <c r="A198" s="43"/>
      <c r="B198" s="224"/>
      <c r="C198" s="119"/>
      <c r="D198" s="119"/>
      <c r="E198" s="122"/>
      <c r="F198" s="22" t="s">
        <v>17</v>
      </c>
      <c r="G198" s="11" t="e">
        <f>#REF!+#REF!+H198+I198+J198+K198</f>
        <v>#REF!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34.5" customHeight="1">
      <c r="A199" s="43"/>
      <c r="B199" s="222" t="s">
        <v>101</v>
      </c>
      <c r="C199" s="117">
        <v>2019</v>
      </c>
      <c r="D199" s="117">
        <v>2024</v>
      </c>
      <c r="E199" s="120" t="s">
        <v>14</v>
      </c>
      <c r="F199" s="22" t="s">
        <v>15</v>
      </c>
      <c r="G199" s="11">
        <f>H199+I199+J199+K199+L199+M199</f>
        <v>4518606.68</v>
      </c>
      <c r="H199" s="11">
        <f>H200+H201</f>
        <v>4518606.68</v>
      </c>
      <c r="I199" s="11"/>
      <c r="J199" s="11"/>
      <c r="K199" s="11"/>
      <c r="L199" s="11"/>
      <c r="M199" s="44"/>
      <c r="N199" s="83" t="s">
        <v>86</v>
      </c>
      <c r="O199" s="42" t="s">
        <v>65</v>
      </c>
      <c r="P199" s="42">
        <v>3100</v>
      </c>
      <c r="Q199" s="42">
        <v>3100</v>
      </c>
      <c r="R199" s="10"/>
      <c r="S199" s="10"/>
      <c r="T199" s="10"/>
      <c r="U199" s="10"/>
      <c r="V199" s="44"/>
    </row>
    <row r="200" spans="1:22" s="13" customFormat="1" ht="65.25" customHeight="1">
      <c r="A200" s="43"/>
      <c r="B200" s="223"/>
      <c r="C200" s="118"/>
      <c r="D200" s="118"/>
      <c r="E200" s="121"/>
      <c r="F200" s="22" t="s">
        <v>16</v>
      </c>
      <c r="G200" s="11">
        <f t="shared" ref="G200:G234" si="194">H200+I200+J200+K200+L200+M200</f>
        <v>591608.68000000005</v>
      </c>
      <c r="H200" s="11">
        <v>591608.68000000005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39" customHeight="1">
      <c r="A201" s="43"/>
      <c r="B201" s="224"/>
      <c r="C201" s="119"/>
      <c r="D201" s="119"/>
      <c r="E201" s="122"/>
      <c r="F201" s="22" t="s">
        <v>17</v>
      </c>
      <c r="G201" s="11">
        <f t="shared" si="194"/>
        <v>3926998</v>
      </c>
      <c r="H201" s="11">
        <v>3926998</v>
      </c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2.25" hidden="1" customHeight="1">
      <c r="A202" s="43"/>
      <c r="B202" s="114" t="s">
        <v>85</v>
      </c>
      <c r="C202" s="117">
        <v>2017</v>
      </c>
      <c r="D202" s="117">
        <v>2025</v>
      </c>
      <c r="E202" s="120" t="s">
        <v>14</v>
      </c>
      <c r="F202" s="22" t="s">
        <v>15</v>
      </c>
      <c r="G202" s="11">
        <f t="shared" si="194"/>
        <v>0</v>
      </c>
      <c r="H202" s="11">
        <f>H203+H204</f>
        <v>0</v>
      </c>
      <c r="I202" s="11"/>
      <c r="J202" s="11"/>
      <c r="K202" s="11"/>
      <c r="L202" s="11"/>
      <c r="M202" s="44"/>
      <c r="N202" s="83" t="s">
        <v>86</v>
      </c>
      <c r="O202" s="42" t="s">
        <v>65</v>
      </c>
      <c r="P202" s="42">
        <v>0</v>
      </c>
      <c r="Q202" s="42">
        <v>0</v>
      </c>
      <c r="R202" s="10"/>
      <c r="S202" s="10"/>
      <c r="T202" s="10"/>
      <c r="U202" s="10"/>
      <c r="V202" s="44"/>
    </row>
    <row r="203" spans="1:22" s="13" customFormat="1" ht="104.25" hidden="1" customHeight="1">
      <c r="A203" s="43"/>
      <c r="B203" s="115"/>
      <c r="C203" s="118"/>
      <c r="D203" s="118"/>
      <c r="E203" s="121"/>
      <c r="F203" s="22" t="s">
        <v>16</v>
      </c>
      <c r="G203" s="11">
        <f t="shared" si="194"/>
        <v>0</v>
      </c>
      <c r="H203" s="11">
        <v>0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79.5" hidden="1" customHeight="1">
      <c r="A204" s="43"/>
      <c r="B204" s="116"/>
      <c r="C204" s="119"/>
      <c r="D204" s="119"/>
      <c r="E204" s="122"/>
      <c r="F204" s="22" t="s">
        <v>17</v>
      </c>
      <c r="G204" s="11">
        <f t="shared" si="194"/>
        <v>0</v>
      </c>
      <c r="H204" s="11"/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1.5" hidden="1" customHeight="1">
      <c r="A205" s="43"/>
      <c r="B205" s="114" t="s">
        <v>84</v>
      </c>
      <c r="C205" s="117">
        <v>2017</v>
      </c>
      <c r="D205" s="117">
        <v>2025</v>
      </c>
      <c r="E205" s="120" t="s">
        <v>14</v>
      </c>
      <c r="F205" s="22" t="s">
        <v>15</v>
      </c>
      <c r="G205" s="11">
        <f t="shared" si="194"/>
        <v>0</v>
      </c>
      <c r="H205" s="11">
        <f>H206+H207</f>
        <v>0</v>
      </c>
      <c r="I205" s="11"/>
      <c r="J205" s="11"/>
      <c r="K205" s="11"/>
      <c r="L205" s="11"/>
      <c r="M205" s="44"/>
      <c r="N205" s="83" t="s">
        <v>81</v>
      </c>
      <c r="O205" s="42" t="s">
        <v>82</v>
      </c>
      <c r="P205" s="42">
        <v>0</v>
      </c>
      <c r="Q205" s="42">
        <v>0</v>
      </c>
      <c r="R205" s="10"/>
      <c r="S205" s="10"/>
      <c r="T205" s="10"/>
      <c r="U205" s="10"/>
      <c r="V205" s="44"/>
    </row>
    <row r="206" spans="1:22" s="13" customFormat="1" ht="48" hidden="1" customHeight="1">
      <c r="A206" s="43"/>
      <c r="B206" s="115"/>
      <c r="C206" s="118"/>
      <c r="D206" s="118"/>
      <c r="E206" s="121"/>
      <c r="F206" s="22" t="s">
        <v>16</v>
      </c>
      <c r="G206" s="11">
        <f t="shared" si="194"/>
        <v>0</v>
      </c>
      <c r="H206" s="11">
        <v>0</v>
      </c>
      <c r="I206" s="11"/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62.25" hidden="1" customHeight="1">
      <c r="A207" s="43"/>
      <c r="B207" s="116"/>
      <c r="C207" s="119"/>
      <c r="D207" s="119"/>
      <c r="E207" s="122"/>
      <c r="F207" s="22" t="s">
        <v>17</v>
      </c>
      <c r="G207" s="11">
        <f t="shared" si="194"/>
        <v>0</v>
      </c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62.25" hidden="1" customHeight="1">
      <c r="A208" s="62"/>
      <c r="B208" s="114" t="s">
        <v>103</v>
      </c>
      <c r="C208" s="117">
        <v>2018</v>
      </c>
      <c r="D208" s="117">
        <v>2025</v>
      </c>
      <c r="E208" s="120" t="s">
        <v>14</v>
      </c>
      <c r="F208" s="22" t="s">
        <v>15</v>
      </c>
      <c r="G208" s="11">
        <f t="shared" si="194"/>
        <v>0</v>
      </c>
      <c r="H208" s="11">
        <f>H209+H210</f>
        <v>0</v>
      </c>
      <c r="I208" s="11"/>
      <c r="J208" s="11"/>
      <c r="K208" s="11"/>
      <c r="L208" s="11"/>
      <c r="M208" s="44"/>
      <c r="N208" s="83" t="s">
        <v>86</v>
      </c>
      <c r="O208" s="42" t="s">
        <v>65</v>
      </c>
      <c r="P208" s="42">
        <v>2915</v>
      </c>
      <c r="Q208" s="42">
        <v>2915</v>
      </c>
      <c r="R208" s="10"/>
      <c r="S208" s="10"/>
      <c r="T208" s="10"/>
      <c r="U208" s="10"/>
      <c r="V208" s="44"/>
    </row>
    <row r="209" spans="1:22" s="13" customFormat="1" ht="62.25" hidden="1" customHeight="1">
      <c r="A209" s="62"/>
      <c r="B209" s="115"/>
      <c r="C209" s="118"/>
      <c r="D209" s="118"/>
      <c r="E209" s="121"/>
      <c r="F209" s="22" t="s">
        <v>16</v>
      </c>
      <c r="G209" s="11">
        <f t="shared" si="194"/>
        <v>0</v>
      </c>
      <c r="H209" s="11">
        <v>0</v>
      </c>
      <c r="I209" s="11"/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62.25" hidden="1" customHeight="1">
      <c r="A210" s="62"/>
      <c r="B210" s="116"/>
      <c r="C210" s="119"/>
      <c r="D210" s="119"/>
      <c r="E210" s="122"/>
      <c r="F210" s="22" t="s">
        <v>17</v>
      </c>
      <c r="G210" s="11">
        <f t="shared" si="194"/>
        <v>0</v>
      </c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1.5" hidden="1" customHeight="1">
      <c r="A211" s="62"/>
      <c r="B211" s="114" t="s">
        <v>104</v>
      </c>
      <c r="C211" s="117">
        <v>2018</v>
      </c>
      <c r="D211" s="117">
        <v>2025</v>
      </c>
      <c r="E211" s="120" t="s">
        <v>14</v>
      </c>
      <c r="F211" s="22" t="s">
        <v>15</v>
      </c>
      <c r="G211" s="11">
        <f t="shared" si="194"/>
        <v>0</v>
      </c>
      <c r="H211" s="11">
        <f>H212+H213</f>
        <v>0</v>
      </c>
      <c r="I211" s="11"/>
      <c r="J211" s="11"/>
      <c r="K211" s="11"/>
      <c r="L211" s="11"/>
      <c r="M211" s="44"/>
      <c r="N211" s="83" t="s">
        <v>86</v>
      </c>
      <c r="O211" s="42" t="s">
        <v>65</v>
      </c>
      <c r="P211" s="42">
        <v>1450</v>
      </c>
      <c r="Q211" s="42">
        <v>1450</v>
      </c>
      <c r="R211" s="10"/>
      <c r="S211" s="10"/>
      <c r="T211" s="10"/>
      <c r="U211" s="10"/>
      <c r="V211" s="44"/>
    </row>
    <row r="212" spans="1:22" s="13" customFormat="1" ht="62.25" hidden="1" customHeight="1">
      <c r="A212" s="62"/>
      <c r="B212" s="115"/>
      <c r="C212" s="118"/>
      <c r="D212" s="118"/>
      <c r="E212" s="121"/>
      <c r="F212" s="22" t="s">
        <v>16</v>
      </c>
      <c r="G212" s="11">
        <f t="shared" si="194"/>
        <v>0</v>
      </c>
      <c r="H212" s="11">
        <v>0</v>
      </c>
      <c r="I212" s="11"/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62.25" hidden="1" customHeight="1">
      <c r="A213" s="62"/>
      <c r="B213" s="116"/>
      <c r="C213" s="119"/>
      <c r="D213" s="119"/>
      <c r="E213" s="122"/>
      <c r="F213" s="22" t="s">
        <v>17</v>
      </c>
      <c r="G213" s="11">
        <f t="shared" si="194"/>
        <v>0</v>
      </c>
      <c r="H213" s="11"/>
      <c r="I213" s="11"/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58.5" customHeight="1">
      <c r="A214" s="63"/>
      <c r="B214" s="114" t="s">
        <v>106</v>
      </c>
      <c r="C214" s="117">
        <v>2019</v>
      </c>
      <c r="D214" s="117">
        <v>2024</v>
      </c>
      <c r="E214" s="120" t="s">
        <v>14</v>
      </c>
      <c r="F214" s="22" t="s">
        <v>15</v>
      </c>
      <c r="G214" s="11">
        <f t="shared" si="194"/>
        <v>1500000</v>
      </c>
      <c r="H214" s="11">
        <f>H215+H216</f>
        <v>1500000</v>
      </c>
      <c r="I214" s="11"/>
      <c r="J214" s="11"/>
      <c r="K214" s="11"/>
      <c r="L214" s="11"/>
      <c r="M214" s="44"/>
      <c r="N214" s="81" t="s">
        <v>105</v>
      </c>
      <c r="O214" s="10" t="s">
        <v>59</v>
      </c>
      <c r="P214" s="42"/>
      <c r="Q214" s="42">
        <v>100</v>
      </c>
      <c r="R214" s="10"/>
      <c r="S214" s="10"/>
      <c r="T214" s="10"/>
      <c r="U214" s="10"/>
      <c r="V214" s="44"/>
    </row>
    <row r="215" spans="1:22" s="13" customFormat="1" ht="62.25" customHeight="1">
      <c r="A215" s="63"/>
      <c r="B215" s="115"/>
      <c r="C215" s="118"/>
      <c r="D215" s="118"/>
      <c r="E215" s="121"/>
      <c r="F215" s="22" t="s">
        <v>16</v>
      </c>
      <c r="G215" s="11">
        <f t="shared" si="194"/>
        <v>75193</v>
      </c>
      <c r="H215" s="11">
        <v>75193</v>
      </c>
      <c r="I215" s="11"/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42" customHeight="1">
      <c r="A216" s="63"/>
      <c r="B216" s="116"/>
      <c r="C216" s="119"/>
      <c r="D216" s="119"/>
      <c r="E216" s="122"/>
      <c r="F216" s="22" t="s">
        <v>17</v>
      </c>
      <c r="G216" s="11">
        <f t="shared" si="194"/>
        <v>1424807</v>
      </c>
      <c r="H216" s="11">
        <v>1424807</v>
      </c>
      <c r="I216" s="11"/>
      <c r="J216" s="11"/>
      <c r="K216" s="11"/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49.5" customHeight="1">
      <c r="A217" s="64"/>
      <c r="B217" s="114" t="s">
        <v>107</v>
      </c>
      <c r="C217" s="117">
        <v>2019</v>
      </c>
      <c r="D217" s="117">
        <v>2024</v>
      </c>
      <c r="E217" s="120" t="s">
        <v>14</v>
      </c>
      <c r="F217" s="22" t="s">
        <v>15</v>
      </c>
      <c r="G217" s="11">
        <f t="shared" si="194"/>
        <v>18245464.419999998</v>
      </c>
      <c r="H217" s="11">
        <f>H218+H219</f>
        <v>18245464.419999998</v>
      </c>
      <c r="I217" s="11"/>
      <c r="J217" s="11"/>
      <c r="K217" s="11"/>
      <c r="L217" s="11"/>
      <c r="M217" s="44"/>
      <c r="N217" s="83" t="s">
        <v>128</v>
      </c>
      <c r="O217" s="10" t="s">
        <v>82</v>
      </c>
      <c r="P217" s="42"/>
      <c r="Q217" s="42">
        <v>1</v>
      </c>
      <c r="R217" s="10"/>
      <c r="S217" s="10"/>
      <c r="T217" s="10"/>
      <c r="U217" s="10"/>
      <c r="V217" s="44"/>
    </row>
    <row r="218" spans="1:22" s="13" customFormat="1" ht="61.5" customHeight="1">
      <c r="A218" s="64"/>
      <c r="B218" s="115"/>
      <c r="C218" s="118"/>
      <c r="D218" s="118"/>
      <c r="E218" s="121"/>
      <c r="F218" s="22" t="s">
        <v>16</v>
      </c>
      <c r="G218" s="11">
        <f t="shared" si="194"/>
        <v>912273.77</v>
      </c>
      <c r="H218" s="11">
        <v>912273.77</v>
      </c>
      <c r="I218" s="11"/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72" customHeight="1">
      <c r="A219" s="64"/>
      <c r="B219" s="116"/>
      <c r="C219" s="119"/>
      <c r="D219" s="119"/>
      <c r="E219" s="122"/>
      <c r="F219" s="22" t="s">
        <v>17</v>
      </c>
      <c r="G219" s="11">
        <f t="shared" si="194"/>
        <v>17333190.649999999</v>
      </c>
      <c r="H219" s="11">
        <v>17333190.649999999</v>
      </c>
      <c r="I219" s="11"/>
      <c r="J219" s="11"/>
      <c r="K219" s="11"/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7.5" customHeight="1">
      <c r="A220" s="72"/>
      <c r="B220" s="114" t="s">
        <v>106</v>
      </c>
      <c r="C220" s="117">
        <v>2019</v>
      </c>
      <c r="D220" s="117">
        <v>2024</v>
      </c>
      <c r="E220" s="120" t="s">
        <v>14</v>
      </c>
      <c r="F220" s="22" t="s">
        <v>15</v>
      </c>
      <c r="G220" s="11">
        <f t="shared" si="194"/>
        <v>480996</v>
      </c>
      <c r="H220" s="11"/>
      <c r="I220" s="11">
        <f>I221+I222</f>
        <v>480996</v>
      </c>
      <c r="J220" s="11"/>
      <c r="K220" s="11"/>
      <c r="L220" s="11"/>
      <c r="M220" s="44"/>
      <c r="N220" s="81" t="s">
        <v>105</v>
      </c>
      <c r="O220" s="10" t="s">
        <v>59</v>
      </c>
      <c r="P220" s="42"/>
      <c r="Q220" s="42"/>
      <c r="R220" s="10">
        <v>100</v>
      </c>
      <c r="S220" s="10"/>
      <c r="T220" s="10"/>
      <c r="U220" s="10"/>
      <c r="V220" s="44"/>
    </row>
    <row r="221" spans="1:22" s="13" customFormat="1" ht="63" customHeight="1">
      <c r="A221" s="72"/>
      <c r="B221" s="115"/>
      <c r="C221" s="118"/>
      <c r="D221" s="118"/>
      <c r="E221" s="121"/>
      <c r="F221" s="22" t="s">
        <v>16</v>
      </c>
      <c r="G221" s="11">
        <f t="shared" si="194"/>
        <v>480996</v>
      </c>
      <c r="H221" s="11"/>
      <c r="I221" s="11">
        <v>480996</v>
      </c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58.5" customHeight="1">
      <c r="A222" s="72"/>
      <c r="B222" s="116"/>
      <c r="C222" s="119"/>
      <c r="D222" s="119"/>
      <c r="E222" s="122"/>
      <c r="F222" s="22" t="s">
        <v>17</v>
      </c>
      <c r="G222" s="11"/>
      <c r="H222" s="11"/>
      <c r="I222" s="11"/>
      <c r="J222" s="11"/>
      <c r="K222" s="11"/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9" customHeight="1">
      <c r="A223" s="72"/>
      <c r="B223" s="114" t="s">
        <v>126</v>
      </c>
      <c r="C223" s="117">
        <v>2019</v>
      </c>
      <c r="D223" s="117">
        <v>2024</v>
      </c>
      <c r="E223" s="120" t="s">
        <v>14</v>
      </c>
      <c r="F223" s="22" t="s">
        <v>15</v>
      </c>
      <c r="G223" s="11">
        <f t="shared" si="194"/>
        <v>28099286.91</v>
      </c>
      <c r="H223" s="11"/>
      <c r="I223" s="11">
        <f>I224+I225</f>
        <v>28099286.91</v>
      </c>
      <c r="J223" s="11"/>
      <c r="K223" s="11"/>
      <c r="L223" s="11"/>
      <c r="M223" s="44"/>
      <c r="N223" s="83" t="s">
        <v>86</v>
      </c>
      <c r="O223" s="69" t="s">
        <v>166</v>
      </c>
      <c r="P223" s="42"/>
      <c r="Q223" s="42"/>
      <c r="R223" s="10">
        <v>20.82</v>
      </c>
      <c r="S223" s="10"/>
      <c r="T223" s="10"/>
      <c r="U223" s="10"/>
      <c r="V223" s="44"/>
    </row>
    <row r="224" spans="1:22" s="13" customFormat="1" ht="64.5" customHeight="1">
      <c r="A224" s="72"/>
      <c r="B224" s="115"/>
      <c r="C224" s="118"/>
      <c r="D224" s="118"/>
      <c r="E224" s="121"/>
      <c r="F224" s="22" t="s">
        <v>16</v>
      </c>
      <c r="G224" s="11">
        <f t="shared" si="194"/>
        <v>1913087.29</v>
      </c>
      <c r="H224" s="11"/>
      <c r="I224" s="11">
        <v>1913087.29</v>
      </c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50.25" customHeight="1">
      <c r="A225" s="72"/>
      <c r="B225" s="116"/>
      <c r="C225" s="119"/>
      <c r="D225" s="119"/>
      <c r="E225" s="122"/>
      <c r="F225" s="22" t="s">
        <v>17</v>
      </c>
      <c r="G225" s="11">
        <f t="shared" si="194"/>
        <v>26186199.620000001</v>
      </c>
      <c r="H225" s="11"/>
      <c r="I225" s="11">
        <v>26186199.620000001</v>
      </c>
      <c r="J225" s="11"/>
      <c r="K225" s="11"/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38.25" customHeight="1">
      <c r="A226" s="72"/>
      <c r="B226" s="114" t="s">
        <v>127</v>
      </c>
      <c r="C226" s="117">
        <v>2019</v>
      </c>
      <c r="D226" s="117">
        <v>2024</v>
      </c>
      <c r="E226" s="120" t="s">
        <v>14</v>
      </c>
      <c r="F226" s="22" t="s">
        <v>15</v>
      </c>
      <c r="G226" s="11">
        <f t="shared" si="194"/>
        <v>26037059.780000001</v>
      </c>
      <c r="H226" s="11"/>
      <c r="I226" s="11">
        <f>I227+I228</f>
        <v>26037059.780000001</v>
      </c>
      <c r="J226" s="11"/>
      <c r="K226" s="11"/>
      <c r="L226" s="11"/>
      <c r="M226" s="44"/>
      <c r="N226" s="83" t="s">
        <v>128</v>
      </c>
      <c r="O226" s="10" t="s">
        <v>82</v>
      </c>
      <c r="P226" s="42"/>
      <c r="Q226" s="42"/>
      <c r="R226" s="42">
        <v>0.95899999999999996</v>
      </c>
      <c r="S226" s="10"/>
      <c r="T226" s="10"/>
      <c r="U226" s="10"/>
      <c r="V226" s="44"/>
    </row>
    <row r="227" spans="1:22" s="13" customFormat="1" ht="67.5" customHeight="1">
      <c r="A227" s="72"/>
      <c r="B227" s="115"/>
      <c r="C227" s="118"/>
      <c r="D227" s="118"/>
      <c r="E227" s="121"/>
      <c r="F227" s="22" t="s">
        <v>16</v>
      </c>
      <c r="G227" s="11">
        <f t="shared" si="194"/>
        <v>1301853</v>
      </c>
      <c r="H227" s="11"/>
      <c r="I227" s="11">
        <v>1301853</v>
      </c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54" customHeight="1">
      <c r="A228" s="72"/>
      <c r="B228" s="116"/>
      <c r="C228" s="119"/>
      <c r="D228" s="119"/>
      <c r="E228" s="122"/>
      <c r="F228" s="22" t="s">
        <v>17</v>
      </c>
      <c r="G228" s="11">
        <f t="shared" si="194"/>
        <v>24735206.780000001</v>
      </c>
      <c r="H228" s="11"/>
      <c r="I228" s="11">
        <v>24735206.780000001</v>
      </c>
      <c r="J228" s="11"/>
      <c r="K228" s="11"/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54" customHeight="1">
      <c r="A229" s="77"/>
      <c r="B229" s="114" t="s">
        <v>172</v>
      </c>
      <c r="C229" s="117">
        <v>2021</v>
      </c>
      <c r="D229" s="117">
        <v>2024</v>
      </c>
      <c r="E229" s="120" t="s">
        <v>14</v>
      </c>
      <c r="F229" s="22" t="s">
        <v>15</v>
      </c>
      <c r="G229" s="11">
        <f t="shared" si="194"/>
        <v>999991.2</v>
      </c>
      <c r="H229" s="11"/>
      <c r="I229" s="11"/>
      <c r="J229" s="11">
        <f>J230+J231</f>
        <v>999991.2</v>
      </c>
      <c r="K229" s="11"/>
      <c r="L229" s="11"/>
      <c r="M229" s="44"/>
      <c r="N229" s="83" t="s">
        <v>86</v>
      </c>
      <c r="O229" s="10" t="s">
        <v>65</v>
      </c>
      <c r="P229" s="42"/>
      <c r="Q229" s="42"/>
      <c r="R229" s="10"/>
      <c r="S229" s="10">
        <v>700</v>
      </c>
      <c r="T229" s="10"/>
      <c r="U229" s="10"/>
      <c r="V229" s="44"/>
    </row>
    <row r="230" spans="1:22" s="13" customFormat="1" ht="54" customHeight="1">
      <c r="A230" s="77"/>
      <c r="B230" s="115"/>
      <c r="C230" s="118"/>
      <c r="D230" s="118"/>
      <c r="E230" s="121"/>
      <c r="F230" s="22" t="s">
        <v>16</v>
      </c>
      <c r="G230" s="11">
        <f>H230+I230+J230+K230+L230+M230</f>
        <v>65991.199999999997</v>
      </c>
      <c r="H230" s="11"/>
      <c r="I230" s="11"/>
      <c r="J230" s="11">
        <v>65991.199999999997</v>
      </c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49.5" customHeight="1">
      <c r="A231" s="77"/>
      <c r="B231" s="116"/>
      <c r="C231" s="119"/>
      <c r="D231" s="119"/>
      <c r="E231" s="122"/>
      <c r="F231" s="22" t="s">
        <v>17</v>
      </c>
      <c r="G231" s="11">
        <f>H231+I231+J231+K231+L231+M231</f>
        <v>934000</v>
      </c>
      <c r="H231" s="11"/>
      <c r="I231" s="11"/>
      <c r="J231" s="11">
        <v>934000</v>
      </c>
      <c r="K231" s="11"/>
      <c r="L231" s="11"/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45.75" customHeight="1">
      <c r="A232" s="77"/>
      <c r="B232" s="114" t="s">
        <v>168</v>
      </c>
      <c r="C232" s="117">
        <v>2021</v>
      </c>
      <c r="D232" s="117">
        <v>2024</v>
      </c>
      <c r="E232" s="120" t="s">
        <v>14</v>
      </c>
      <c r="F232" s="22" t="s">
        <v>15</v>
      </c>
      <c r="G232" s="11">
        <f t="shared" si="194"/>
        <v>122226258.56</v>
      </c>
      <c r="H232" s="11"/>
      <c r="I232" s="11"/>
      <c r="J232" s="11">
        <f>J233+J234</f>
        <v>122226258.56</v>
      </c>
      <c r="K232" s="11"/>
      <c r="L232" s="11"/>
      <c r="M232" s="44"/>
      <c r="N232" s="83" t="s">
        <v>128</v>
      </c>
      <c r="O232" s="10" t="s">
        <v>153</v>
      </c>
      <c r="P232" s="42"/>
      <c r="Q232" s="42"/>
      <c r="R232" s="10"/>
      <c r="S232" s="42">
        <v>1865.89</v>
      </c>
      <c r="T232" s="10"/>
      <c r="U232" s="10"/>
      <c r="V232" s="44"/>
    </row>
    <row r="233" spans="1:22" s="13" customFormat="1" ht="54" customHeight="1">
      <c r="A233" s="77"/>
      <c r="B233" s="115"/>
      <c r="C233" s="118"/>
      <c r="D233" s="118"/>
      <c r="E233" s="121"/>
      <c r="F233" s="22" t="s">
        <v>16</v>
      </c>
      <c r="G233" s="11">
        <f t="shared" si="194"/>
        <v>6111312.9299999997</v>
      </c>
      <c r="H233" s="11"/>
      <c r="I233" s="11"/>
      <c r="J233" s="11">
        <v>6111312.9299999997</v>
      </c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45.75" customHeight="1">
      <c r="A234" s="77"/>
      <c r="B234" s="116"/>
      <c r="C234" s="119"/>
      <c r="D234" s="119"/>
      <c r="E234" s="122"/>
      <c r="F234" s="22" t="s">
        <v>17</v>
      </c>
      <c r="G234" s="11">
        <f t="shared" si="194"/>
        <v>116114945.63</v>
      </c>
      <c r="H234" s="11"/>
      <c r="I234" s="11"/>
      <c r="J234" s="11">
        <v>116114945.63</v>
      </c>
      <c r="K234" s="11"/>
      <c r="L234" s="11"/>
      <c r="M234" s="44"/>
      <c r="N234" s="82"/>
      <c r="O234" s="10"/>
      <c r="P234" s="42"/>
      <c r="Q234" s="42"/>
      <c r="R234" s="10"/>
      <c r="S234" s="10"/>
      <c r="T234" s="10"/>
      <c r="U234" s="10"/>
      <c r="V234" s="44"/>
    </row>
    <row r="235" spans="1:22" s="13" customFormat="1" ht="27" customHeight="1">
      <c r="A235" s="24"/>
      <c r="B235" s="142" t="s">
        <v>145</v>
      </c>
      <c r="C235" s="145">
        <v>2019</v>
      </c>
      <c r="D235" s="145">
        <v>2024</v>
      </c>
      <c r="E235" s="148" t="s">
        <v>14</v>
      </c>
      <c r="F235" s="91" t="s">
        <v>15</v>
      </c>
      <c r="G235" s="99">
        <f>H235+I235+J235+K235+L235+M235</f>
        <v>217424717.09000003</v>
      </c>
      <c r="H235" s="99">
        <f>H226+H223+H220+H214+H199+H193+H190+H187+H184+H217</f>
        <v>27440316.68</v>
      </c>
      <c r="I235" s="99">
        <f>I226+I223+I220+I214+I199+I193+I190+I187+I184+I217</f>
        <v>56635880.410000004</v>
      </c>
      <c r="J235" s="99">
        <f>J226+J223+J220+J214+J199+J193+J190+J187+J184+J217+J232+J229</f>
        <v>125822092.2</v>
      </c>
      <c r="K235" s="99">
        <f>K226+K223+K220+K214+K199+K193+K190+K187+K184+K217</f>
        <v>3677515.1500000004</v>
      </c>
      <c r="L235" s="99">
        <f t="shared" ref="L235:M235" si="195">L226+L223+L220+L214+L199+L193+L190+L187+L184+L217</f>
        <v>3848912.65</v>
      </c>
      <c r="M235" s="99">
        <f t="shared" si="195"/>
        <v>0</v>
      </c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60.75" customHeight="1">
      <c r="A236" s="24"/>
      <c r="B236" s="143"/>
      <c r="C236" s="146"/>
      <c r="D236" s="146"/>
      <c r="E236" s="149"/>
      <c r="F236" s="91" t="s">
        <v>16</v>
      </c>
      <c r="G236" s="92">
        <f t="shared" ref="G236:G237" si="196">H236+I236+J236+K236+L236+M236</f>
        <v>26416563.640000001</v>
      </c>
      <c r="H236" s="92">
        <f>H227+H224+H221+H218+H215+H200+H194+H191+H188+H185</f>
        <v>4402515.2600000007</v>
      </c>
      <c r="I236" s="92">
        <f t="shared" ref="I236:M236" si="197">I227+I224+I221+I218+I215+I200+I194+I191+I188+I185</f>
        <v>5714474.0100000007</v>
      </c>
      <c r="J236" s="92">
        <f>J227+J224+J221+J218+J215+J200+J194+J191+J188+J185+J233+J230</f>
        <v>8773146.5699999984</v>
      </c>
      <c r="K236" s="92">
        <f t="shared" si="197"/>
        <v>3677515.1500000004</v>
      </c>
      <c r="L236" s="92">
        <f t="shared" si="197"/>
        <v>3848912.65</v>
      </c>
      <c r="M236" s="92">
        <f t="shared" si="197"/>
        <v>0</v>
      </c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47.25" customHeight="1">
      <c r="A237" s="32"/>
      <c r="B237" s="144"/>
      <c r="C237" s="147"/>
      <c r="D237" s="147"/>
      <c r="E237" s="150"/>
      <c r="F237" s="91" t="s">
        <v>17</v>
      </c>
      <c r="G237" s="92">
        <f t="shared" si="196"/>
        <v>191008153.44999999</v>
      </c>
      <c r="H237" s="92">
        <f>H228+H225+H222+H219+H216+H201+H195+H192+H189+H186</f>
        <v>23037801.419999998</v>
      </c>
      <c r="I237" s="92">
        <f t="shared" ref="I237:M237" si="198">I228+I225+I222+I219+I216+I201+I195+I192+I189+I186</f>
        <v>50921406.400000006</v>
      </c>
      <c r="J237" s="92">
        <f>J228+J225+J222+J219+J216+J201+J195+J192+J189+J186+J231+J234</f>
        <v>117048945.63</v>
      </c>
      <c r="K237" s="92">
        <f t="shared" si="198"/>
        <v>0</v>
      </c>
      <c r="L237" s="92">
        <f t="shared" si="198"/>
        <v>0</v>
      </c>
      <c r="M237" s="92">
        <f t="shared" si="198"/>
        <v>0</v>
      </c>
      <c r="N237" s="82"/>
      <c r="O237" s="10"/>
      <c r="P237" s="42"/>
      <c r="Q237" s="42"/>
      <c r="R237" s="10"/>
      <c r="S237" s="10"/>
      <c r="T237" s="10"/>
      <c r="U237" s="10"/>
      <c r="V237" s="44"/>
    </row>
    <row r="238" spans="1:22" s="13" customFormat="1" ht="85.5" customHeight="1">
      <c r="A238" s="135" t="s">
        <v>146</v>
      </c>
      <c r="B238" s="136"/>
      <c r="C238" s="33" t="s">
        <v>42</v>
      </c>
      <c r="D238" s="33" t="s">
        <v>42</v>
      </c>
      <c r="E238" s="33" t="s">
        <v>42</v>
      </c>
      <c r="F238" s="35" t="s">
        <v>42</v>
      </c>
      <c r="G238" s="11" t="s">
        <v>42</v>
      </c>
      <c r="H238" s="35" t="s">
        <v>42</v>
      </c>
      <c r="I238" s="35" t="s">
        <v>42</v>
      </c>
      <c r="J238" s="35" t="s">
        <v>42</v>
      </c>
      <c r="K238" s="35" t="s">
        <v>42</v>
      </c>
      <c r="L238" s="35"/>
      <c r="M238" s="44"/>
      <c r="N238" s="86" t="s">
        <v>42</v>
      </c>
      <c r="O238" s="35" t="s">
        <v>42</v>
      </c>
      <c r="P238" s="35" t="s">
        <v>42</v>
      </c>
      <c r="Q238" s="35" t="s">
        <v>42</v>
      </c>
      <c r="R238" s="35" t="s">
        <v>42</v>
      </c>
      <c r="S238" s="35" t="s">
        <v>42</v>
      </c>
      <c r="T238" s="35" t="s">
        <v>42</v>
      </c>
      <c r="U238" s="35"/>
      <c r="V238" s="44"/>
    </row>
    <row r="239" spans="1:22" s="13" customFormat="1" ht="87" customHeight="1">
      <c r="A239" s="154" t="s">
        <v>89</v>
      </c>
      <c r="B239" s="155"/>
      <c r="C239" s="33">
        <v>2019</v>
      </c>
      <c r="D239" s="33">
        <v>2024</v>
      </c>
      <c r="E239" s="56"/>
      <c r="F239" s="21"/>
      <c r="G239" s="11"/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31.5" customHeight="1">
      <c r="A240" s="51"/>
      <c r="B240" s="114" t="s">
        <v>96</v>
      </c>
      <c r="C240" s="117">
        <v>2019</v>
      </c>
      <c r="D240" s="117">
        <v>2024</v>
      </c>
      <c r="E240" s="120" t="s">
        <v>14</v>
      </c>
      <c r="F240" s="21" t="s">
        <v>15</v>
      </c>
      <c r="G240" s="11">
        <f>G243</f>
        <v>0</v>
      </c>
      <c r="H240" s="11">
        <f t="shared" ref="H240:J240" si="199">H243</f>
        <v>0</v>
      </c>
      <c r="I240" s="11">
        <f t="shared" si="199"/>
        <v>0</v>
      </c>
      <c r="J240" s="11">
        <f t="shared" si="199"/>
        <v>0</v>
      </c>
      <c r="K240" s="11">
        <f>K243</f>
        <v>0</v>
      </c>
      <c r="L240" s="11"/>
      <c r="M240" s="44"/>
      <c r="N240" s="82"/>
      <c r="O240" s="10"/>
      <c r="P240" s="42"/>
      <c r="Q240" s="42"/>
      <c r="R240" s="10"/>
      <c r="S240" s="10"/>
      <c r="T240" s="10"/>
      <c r="U240" s="10"/>
      <c r="V240" s="44"/>
    </row>
    <row r="241" spans="1:22" s="13" customFormat="1" ht="31.5" customHeight="1">
      <c r="A241" s="51"/>
      <c r="B241" s="115"/>
      <c r="C241" s="118"/>
      <c r="D241" s="118"/>
      <c r="E241" s="121"/>
      <c r="F241" s="21" t="s">
        <v>88</v>
      </c>
      <c r="G241" s="11">
        <f>G244</f>
        <v>0</v>
      </c>
      <c r="H241" s="11">
        <f t="shared" ref="H241:J241" si="200">H244</f>
        <v>0</v>
      </c>
      <c r="I241" s="11">
        <f t="shared" si="200"/>
        <v>0</v>
      </c>
      <c r="J241" s="11">
        <f t="shared" si="200"/>
        <v>0</v>
      </c>
      <c r="K241" s="11">
        <f>K244</f>
        <v>0</v>
      </c>
      <c r="L241" s="11"/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5.75" customHeight="1">
      <c r="A242" s="51"/>
      <c r="B242" s="116"/>
      <c r="C242" s="119"/>
      <c r="D242" s="119"/>
      <c r="E242" s="122"/>
      <c r="F242" s="21" t="s">
        <v>17</v>
      </c>
      <c r="G242" s="11"/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28.5" customHeight="1">
      <c r="A243" s="117"/>
      <c r="B243" s="139" t="s">
        <v>110</v>
      </c>
      <c r="C243" s="117">
        <v>2019</v>
      </c>
      <c r="D243" s="117">
        <v>2024</v>
      </c>
      <c r="E243" s="120" t="s">
        <v>14</v>
      </c>
      <c r="F243" s="21" t="s">
        <v>15</v>
      </c>
      <c r="G243" s="11">
        <f>G246</f>
        <v>0</v>
      </c>
      <c r="H243" s="11">
        <f t="shared" ref="H243:J243" si="201">H246</f>
        <v>0</v>
      </c>
      <c r="I243" s="11">
        <f t="shared" si="201"/>
        <v>0</v>
      </c>
      <c r="J243" s="11">
        <f t="shared" si="201"/>
        <v>0</v>
      </c>
      <c r="K243" s="11">
        <f>K246</f>
        <v>0</v>
      </c>
      <c r="L243" s="11"/>
      <c r="M243" s="44"/>
      <c r="N243" s="82"/>
      <c r="O243" s="10"/>
      <c r="P243" s="42"/>
      <c r="Q243" s="42"/>
      <c r="R243" s="10"/>
      <c r="S243" s="10"/>
      <c r="T243" s="10"/>
      <c r="U243" s="10"/>
      <c r="V243" s="44"/>
    </row>
    <row r="244" spans="1:22" s="13" customFormat="1" ht="30" customHeight="1">
      <c r="A244" s="118"/>
      <c r="B244" s="140"/>
      <c r="C244" s="118"/>
      <c r="D244" s="118"/>
      <c r="E244" s="121"/>
      <c r="F244" s="21" t="s">
        <v>88</v>
      </c>
      <c r="G244" s="11">
        <f>G247</f>
        <v>0</v>
      </c>
      <c r="H244" s="11">
        <f t="shared" ref="H244:J244" si="202">H247</f>
        <v>0</v>
      </c>
      <c r="I244" s="11">
        <f t="shared" si="202"/>
        <v>0</v>
      </c>
      <c r="J244" s="11">
        <f t="shared" si="202"/>
        <v>0</v>
      </c>
      <c r="K244" s="11">
        <f>K247</f>
        <v>0</v>
      </c>
      <c r="L244" s="11"/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134.25" customHeight="1">
      <c r="A245" s="119"/>
      <c r="B245" s="141"/>
      <c r="C245" s="119"/>
      <c r="D245" s="119"/>
      <c r="E245" s="122"/>
      <c r="F245" s="21" t="s">
        <v>17</v>
      </c>
      <c r="G245" s="11"/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58.5" customHeight="1">
      <c r="A246" s="52"/>
      <c r="B246" s="151" t="s">
        <v>90</v>
      </c>
      <c r="C246" s="117">
        <v>2019</v>
      </c>
      <c r="D246" s="117">
        <v>2024</v>
      </c>
      <c r="E246" s="120" t="s">
        <v>14</v>
      </c>
      <c r="F246" s="21" t="s">
        <v>15</v>
      </c>
      <c r="G246" s="11">
        <f>H246+I246+J246+K246+L246</f>
        <v>0</v>
      </c>
      <c r="H246" s="11">
        <f t="shared" ref="H246:J246" si="203">H247</f>
        <v>0</v>
      </c>
      <c r="I246" s="11">
        <f t="shared" si="203"/>
        <v>0</v>
      </c>
      <c r="J246" s="11">
        <f t="shared" si="203"/>
        <v>0</v>
      </c>
      <c r="K246" s="11">
        <f>K247</f>
        <v>0</v>
      </c>
      <c r="L246" s="11"/>
      <c r="M246" s="44"/>
      <c r="N246" s="87"/>
      <c r="O246" s="10"/>
      <c r="P246" s="42"/>
      <c r="Q246" s="42"/>
      <c r="R246" s="42"/>
      <c r="S246" s="42"/>
      <c r="T246" s="42"/>
      <c r="U246" s="42"/>
      <c r="V246" s="44"/>
    </row>
    <row r="247" spans="1:22" s="13" customFormat="1" ht="28.5" customHeight="1">
      <c r="A247" s="53"/>
      <c r="B247" s="152"/>
      <c r="C247" s="118"/>
      <c r="D247" s="118"/>
      <c r="E247" s="121"/>
      <c r="F247" s="21" t="s">
        <v>88</v>
      </c>
      <c r="G247" s="11">
        <f>H247+I247+J247+K247+L247</f>
        <v>0</v>
      </c>
      <c r="H247" s="11">
        <v>0</v>
      </c>
      <c r="I247" s="11"/>
      <c r="J247" s="11"/>
      <c r="K247" s="11"/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36" customHeight="1">
      <c r="A248" s="54"/>
      <c r="B248" s="153"/>
      <c r="C248" s="119"/>
      <c r="D248" s="119"/>
      <c r="E248" s="122"/>
      <c r="F248" s="21" t="s">
        <v>17</v>
      </c>
      <c r="G248" s="11"/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25.5" customHeight="1">
      <c r="A249" s="55"/>
      <c r="B249" s="139" t="s">
        <v>91</v>
      </c>
      <c r="C249" s="117">
        <v>2019</v>
      </c>
      <c r="D249" s="117">
        <v>2024</v>
      </c>
      <c r="E249" s="120" t="s">
        <v>14</v>
      </c>
      <c r="F249" s="21" t="s">
        <v>15</v>
      </c>
      <c r="G249" s="11">
        <f>G252</f>
        <v>402288.5</v>
      </c>
      <c r="H249" s="11">
        <f t="shared" ref="H249:J249" si="204">H252</f>
        <v>79298.5</v>
      </c>
      <c r="I249" s="11">
        <f t="shared" si="204"/>
        <v>76990</v>
      </c>
      <c r="J249" s="11">
        <f t="shared" si="204"/>
        <v>82000</v>
      </c>
      <c r="K249" s="11">
        <f>K252</f>
        <v>82000</v>
      </c>
      <c r="L249" s="11">
        <f>L252</f>
        <v>82000</v>
      </c>
      <c r="M249" s="44"/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31.5" customHeight="1">
      <c r="A250" s="55"/>
      <c r="B250" s="140"/>
      <c r="C250" s="118"/>
      <c r="D250" s="118"/>
      <c r="E250" s="121"/>
      <c r="F250" s="21" t="s">
        <v>88</v>
      </c>
      <c r="G250" s="11">
        <f>G253</f>
        <v>402288.5</v>
      </c>
      <c r="H250" s="11">
        <f t="shared" ref="H250:J250" si="205">H253</f>
        <v>79298.5</v>
      </c>
      <c r="I250" s="11">
        <f t="shared" si="205"/>
        <v>76990</v>
      </c>
      <c r="J250" s="11">
        <f t="shared" si="205"/>
        <v>82000</v>
      </c>
      <c r="K250" s="11">
        <f>K253</f>
        <v>82000</v>
      </c>
      <c r="L250" s="11">
        <f>L253</f>
        <v>82000</v>
      </c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36.75" customHeight="1">
      <c r="A251" s="55"/>
      <c r="B251" s="141"/>
      <c r="C251" s="119"/>
      <c r="D251" s="119"/>
      <c r="E251" s="122"/>
      <c r="F251" s="21" t="s">
        <v>17</v>
      </c>
      <c r="G251" s="11"/>
      <c r="H251" s="11"/>
      <c r="I251" s="11"/>
      <c r="J251" s="11"/>
      <c r="K251" s="11"/>
      <c r="L251" s="11"/>
      <c r="M251" s="44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29.25" customHeight="1">
      <c r="A252" s="55"/>
      <c r="B252" s="139" t="s">
        <v>111</v>
      </c>
      <c r="C252" s="117">
        <v>2019</v>
      </c>
      <c r="D252" s="117">
        <v>2024</v>
      </c>
      <c r="E252" s="120" t="s">
        <v>14</v>
      </c>
      <c r="F252" s="21" t="s">
        <v>15</v>
      </c>
      <c r="G252" s="11">
        <f>G255+G258+G261</f>
        <v>402288.5</v>
      </c>
      <c r="H252" s="11">
        <f t="shared" ref="H252:J252" si="206">H255+H258+H261</f>
        <v>79298.5</v>
      </c>
      <c r="I252" s="11">
        <f t="shared" si="206"/>
        <v>76990</v>
      </c>
      <c r="J252" s="11">
        <f t="shared" si="206"/>
        <v>82000</v>
      </c>
      <c r="K252" s="11">
        <f>K255+K258+K261</f>
        <v>82000</v>
      </c>
      <c r="L252" s="11">
        <f>L255+L258+L261</f>
        <v>82000</v>
      </c>
      <c r="M252" s="44"/>
      <c r="N252" s="82"/>
      <c r="O252" s="10"/>
      <c r="P252" s="42"/>
      <c r="Q252" s="42"/>
      <c r="R252" s="10"/>
      <c r="S252" s="10"/>
      <c r="T252" s="10"/>
      <c r="U252" s="10"/>
      <c r="V252" s="44"/>
    </row>
    <row r="253" spans="1:22" s="13" customFormat="1" ht="30.75" customHeight="1">
      <c r="A253" s="55"/>
      <c r="B253" s="140"/>
      <c r="C253" s="118"/>
      <c r="D253" s="118"/>
      <c r="E253" s="121"/>
      <c r="F253" s="21" t="s">
        <v>88</v>
      </c>
      <c r="G253" s="11">
        <f>G256+G259+G262</f>
        <v>402288.5</v>
      </c>
      <c r="H253" s="11">
        <f t="shared" ref="H253:J253" si="207">H256+H259+H262</f>
        <v>79298.5</v>
      </c>
      <c r="I253" s="11">
        <f t="shared" si="207"/>
        <v>76990</v>
      </c>
      <c r="J253" s="11">
        <f t="shared" si="207"/>
        <v>82000</v>
      </c>
      <c r="K253" s="11">
        <f>K256+K259+K262</f>
        <v>82000</v>
      </c>
      <c r="L253" s="11">
        <f>L256+L259+L262</f>
        <v>82000</v>
      </c>
      <c r="M253" s="44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s="13" customFormat="1" ht="38.25" customHeight="1">
      <c r="A254" s="55"/>
      <c r="B254" s="141"/>
      <c r="C254" s="119"/>
      <c r="D254" s="119"/>
      <c r="E254" s="122"/>
      <c r="F254" s="21" t="s">
        <v>17</v>
      </c>
      <c r="G254" s="11"/>
      <c r="H254" s="11"/>
      <c r="I254" s="11"/>
      <c r="J254" s="11"/>
      <c r="K254" s="11"/>
      <c r="L254" s="11"/>
      <c r="M254" s="44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72" customHeight="1">
      <c r="A255" s="57"/>
      <c r="B255" s="151" t="s">
        <v>92</v>
      </c>
      <c r="C255" s="117">
        <v>2019</v>
      </c>
      <c r="D255" s="117">
        <v>2024</v>
      </c>
      <c r="E255" s="120" t="s">
        <v>14</v>
      </c>
      <c r="F255" s="21" t="s">
        <v>15</v>
      </c>
      <c r="G255" s="11">
        <f>H255+I255+J255+K255+L255</f>
        <v>384387.5</v>
      </c>
      <c r="H255" s="11">
        <f t="shared" ref="H255:J255" si="208">H256</f>
        <v>76237.5</v>
      </c>
      <c r="I255" s="11">
        <f t="shared" si="208"/>
        <v>74150</v>
      </c>
      <c r="J255" s="11">
        <f t="shared" si="208"/>
        <v>78000</v>
      </c>
      <c r="K255" s="11">
        <f>K256</f>
        <v>78000</v>
      </c>
      <c r="L255" s="11">
        <f>L256</f>
        <v>78000</v>
      </c>
      <c r="M255" s="11">
        <f>M256</f>
        <v>0</v>
      </c>
      <c r="N255" s="87" t="s">
        <v>97</v>
      </c>
      <c r="O255" s="10" t="s">
        <v>59</v>
      </c>
      <c r="P255" s="42"/>
      <c r="Q255" s="42">
        <v>100</v>
      </c>
      <c r="R255" s="42">
        <v>100</v>
      </c>
      <c r="S255" s="42">
        <v>100</v>
      </c>
      <c r="T255" s="42">
        <v>100</v>
      </c>
      <c r="U255" s="42"/>
      <c r="V255" s="44"/>
    </row>
    <row r="256" spans="1:22" s="13" customFormat="1" ht="27.75" customHeight="1">
      <c r="A256" s="57"/>
      <c r="B256" s="152"/>
      <c r="C256" s="118"/>
      <c r="D256" s="118"/>
      <c r="E256" s="121"/>
      <c r="F256" s="21" t="s">
        <v>88</v>
      </c>
      <c r="G256" s="11">
        <f>H256+I256+J256+K256+L256</f>
        <v>384387.5</v>
      </c>
      <c r="H256" s="11">
        <v>76237.5</v>
      </c>
      <c r="I256" s="11">
        <v>74150</v>
      </c>
      <c r="J256" s="11">
        <v>78000</v>
      </c>
      <c r="K256" s="11">
        <v>78000</v>
      </c>
      <c r="L256" s="11">
        <v>78000</v>
      </c>
      <c r="M256" s="44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s="13" customFormat="1" ht="43.5" customHeight="1">
      <c r="A257" s="57"/>
      <c r="B257" s="153"/>
      <c r="C257" s="119"/>
      <c r="D257" s="119"/>
      <c r="E257" s="122"/>
      <c r="F257" s="21" t="s">
        <v>17</v>
      </c>
      <c r="G257" s="11">
        <f>H257+I257+J257+K257+L257</f>
        <v>0</v>
      </c>
      <c r="H257" s="11"/>
      <c r="I257" s="11"/>
      <c r="J257" s="11"/>
      <c r="K257" s="11"/>
      <c r="L257" s="11"/>
      <c r="M257" s="44"/>
      <c r="N257" s="82"/>
      <c r="O257" s="10"/>
      <c r="P257" s="42"/>
      <c r="Q257" s="42"/>
      <c r="R257" s="10"/>
      <c r="S257" s="10"/>
      <c r="T257" s="10"/>
      <c r="U257" s="10"/>
      <c r="V257" s="44"/>
    </row>
    <row r="258" spans="1:22" s="13" customFormat="1" ht="101.25" customHeight="1">
      <c r="A258" s="57"/>
      <c r="B258" s="151" t="s">
        <v>93</v>
      </c>
      <c r="C258" s="117">
        <v>2019</v>
      </c>
      <c r="D258" s="117">
        <v>2024</v>
      </c>
      <c r="E258" s="120" t="s">
        <v>14</v>
      </c>
      <c r="F258" s="21" t="s">
        <v>15</v>
      </c>
      <c r="G258" s="11">
        <f t="shared" ref="G258:G263" si="209">H258+I258+J258+K258+L258</f>
        <v>17901</v>
      </c>
      <c r="H258" s="11">
        <f t="shared" ref="H258:J258" si="210">H259</f>
        <v>3061</v>
      </c>
      <c r="I258" s="11">
        <f t="shared" si="210"/>
        <v>2840</v>
      </c>
      <c r="J258" s="11">
        <f t="shared" si="210"/>
        <v>4000</v>
      </c>
      <c r="K258" s="11">
        <f>K259</f>
        <v>4000</v>
      </c>
      <c r="L258" s="11">
        <f>L259</f>
        <v>4000</v>
      </c>
      <c r="M258" s="44"/>
      <c r="N258" s="87" t="s">
        <v>112</v>
      </c>
      <c r="O258" s="10" t="s">
        <v>59</v>
      </c>
      <c r="P258" s="42"/>
      <c r="Q258" s="42">
        <v>100</v>
      </c>
      <c r="R258" s="42">
        <v>100</v>
      </c>
      <c r="S258" s="42">
        <v>100</v>
      </c>
      <c r="T258" s="42">
        <v>100</v>
      </c>
      <c r="U258" s="42"/>
      <c r="V258" s="44"/>
    </row>
    <row r="259" spans="1:22" s="13" customFormat="1" ht="26.25" customHeight="1">
      <c r="A259" s="57"/>
      <c r="B259" s="152"/>
      <c r="C259" s="118"/>
      <c r="D259" s="118"/>
      <c r="E259" s="121"/>
      <c r="F259" s="21" t="s">
        <v>88</v>
      </c>
      <c r="G259" s="11">
        <f t="shared" si="209"/>
        <v>17901</v>
      </c>
      <c r="H259" s="11">
        <v>3061</v>
      </c>
      <c r="I259" s="11">
        <v>2840</v>
      </c>
      <c r="J259" s="11">
        <v>4000</v>
      </c>
      <c r="K259" s="11">
        <v>4000</v>
      </c>
      <c r="L259" s="11">
        <v>4000</v>
      </c>
      <c r="M259" s="44"/>
      <c r="N259" s="82"/>
      <c r="O259" s="10"/>
      <c r="P259" s="42"/>
      <c r="Q259" s="42"/>
      <c r="R259" s="10"/>
      <c r="S259" s="10"/>
      <c r="T259" s="10"/>
      <c r="U259" s="10"/>
      <c r="V259" s="44"/>
    </row>
    <row r="260" spans="1:22" s="13" customFormat="1" ht="36" customHeight="1">
      <c r="A260" s="57"/>
      <c r="B260" s="153"/>
      <c r="C260" s="119"/>
      <c r="D260" s="119"/>
      <c r="E260" s="122"/>
      <c r="F260" s="21" t="s">
        <v>17</v>
      </c>
      <c r="G260" s="11">
        <f t="shared" si="209"/>
        <v>0</v>
      </c>
      <c r="H260" s="11"/>
      <c r="I260" s="11"/>
      <c r="J260" s="11"/>
      <c r="K260" s="11"/>
      <c r="L260" s="11"/>
      <c r="M260" s="44"/>
      <c r="N260" s="82"/>
      <c r="O260" s="10"/>
      <c r="P260" s="42"/>
      <c r="Q260" s="42"/>
      <c r="R260" s="10"/>
      <c r="S260" s="10"/>
      <c r="T260" s="10"/>
      <c r="U260" s="10"/>
      <c r="V260" s="44"/>
    </row>
    <row r="261" spans="1:22" s="13" customFormat="1" ht="27" customHeight="1">
      <c r="A261" s="57"/>
      <c r="B261" s="151" t="s">
        <v>94</v>
      </c>
      <c r="C261" s="117">
        <v>2019</v>
      </c>
      <c r="D261" s="117">
        <v>2024</v>
      </c>
      <c r="E261" s="120" t="s">
        <v>14</v>
      </c>
      <c r="F261" s="21" t="s">
        <v>15</v>
      </c>
      <c r="G261" s="11">
        <f t="shared" si="209"/>
        <v>0</v>
      </c>
      <c r="H261" s="11">
        <f t="shared" ref="H261:J261" si="211">H262</f>
        <v>0</v>
      </c>
      <c r="I261" s="11">
        <f t="shared" si="211"/>
        <v>0</v>
      </c>
      <c r="J261" s="11">
        <f t="shared" si="211"/>
        <v>0</v>
      </c>
      <c r="K261" s="11">
        <f>K262</f>
        <v>0</v>
      </c>
      <c r="L261" s="11"/>
      <c r="M261" s="44"/>
      <c r="N261" s="87"/>
      <c r="O261" s="10"/>
      <c r="P261" s="42"/>
      <c r="Q261" s="42"/>
      <c r="R261" s="42"/>
      <c r="S261" s="42"/>
      <c r="T261" s="42"/>
      <c r="U261" s="42"/>
      <c r="V261" s="44"/>
    </row>
    <row r="262" spans="1:22" s="13" customFormat="1" ht="29.25" customHeight="1">
      <c r="A262" s="57"/>
      <c r="B262" s="152"/>
      <c r="C262" s="118"/>
      <c r="D262" s="118"/>
      <c r="E262" s="121"/>
      <c r="F262" s="21" t="s">
        <v>88</v>
      </c>
      <c r="G262" s="11">
        <f t="shared" si="209"/>
        <v>0</v>
      </c>
      <c r="H262" s="11">
        <v>0</v>
      </c>
      <c r="I262" s="11">
        <v>0</v>
      </c>
      <c r="J262" s="11">
        <v>0</v>
      </c>
      <c r="K262" s="11">
        <v>0</v>
      </c>
      <c r="L262" s="11"/>
      <c r="M262" s="44"/>
      <c r="N262" s="82"/>
      <c r="O262" s="10"/>
      <c r="P262" s="42"/>
      <c r="Q262" s="42"/>
      <c r="R262" s="10"/>
      <c r="S262" s="10"/>
      <c r="T262" s="10"/>
      <c r="U262" s="10"/>
      <c r="V262" s="44"/>
    </row>
    <row r="263" spans="1:22" s="13" customFormat="1" ht="48" customHeight="1">
      <c r="A263" s="57"/>
      <c r="B263" s="153"/>
      <c r="C263" s="119"/>
      <c r="D263" s="119"/>
      <c r="E263" s="122"/>
      <c r="F263" s="21" t="s">
        <v>17</v>
      </c>
      <c r="G263" s="11">
        <f t="shared" si="209"/>
        <v>0</v>
      </c>
      <c r="H263" s="11"/>
      <c r="I263" s="11"/>
      <c r="J263" s="11"/>
      <c r="K263" s="11"/>
      <c r="L263" s="11"/>
      <c r="M263" s="44"/>
      <c r="N263" s="82"/>
      <c r="O263" s="10"/>
      <c r="P263" s="42"/>
      <c r="Q263" s="42"/>
      <c r="R263" s="10"/>
      <c r="S263" s="10"/>
      <c r="T263" s="10"/>
      <c r="U263" s="10"/>
      <c r="V263" s="44"/>
    </row>
    <row r="264" spans="1:22" s="13" customFormat="1" ht="28.5" customHeight="1">
      <c r="A264" s="57"/>
      <c r="B264" s="142" t="s">
        <v>147</v>
      </c>
      <c r="C264" s="145">
        <v>2019</v>
      </c>
      <c r="D264" s="145">
        <v>2024</v>
      </c>
      <c r="E264" s="148" t="s">
        <v>14</v>
      </c>
      <c r="F264" s="91" t="s">
        <v>15</v>
      </c>
      <c r="G264" s="99">
        <f>G240+G249</f>
        <v>402288.5</v>
      </c>
      <c r="H264" s="99">
        <f t="shared" ref="H264:J264" si="212">H240+H249</f>
        <v>79298.5</v>
      </c>
      <c r="I264" s="99">
        <f t="shared" si="212"/>
        <v>76990</v>
      </c>
      <c r="J264" s="99">
        <f t="shared" si="212"/>
        <v>82000</v>
      </c>
      <c r="K264" s="99">
        <f>K240+K249</f>
        <v>82000</v>
      </c>
      <c r="L264" s="99">
        <f t="shared" ref="L264:M264" si="213">L240+L249</f>
        <v>82000</v>
      </c>
      <c r="M264" s="99">
        <f t="shared" si="213"/>
        <v>0</v>
      </c>
      <c r="N264" s="82"/>
      <c r="O264" s="10"/>
      <c r="P264" s="42"/>
      <c r="Q264" s="42"/>
      <c r="R264" s="10"/>
      <c r="S264" s="10"/>
      <c r="T264" s="10"/>
      <c r="U264" s="10"/>
      <c r="V264" s="44"/>
    </row>
    <row r="265" spans="1:22" s="13" customFormat="1" ht="29.25" customHeight="1">
      <c r="A265" s="57"/>
      <c r="B265" s="143"/>
      <c r="C265" s="146"/>
      <c r="D265" s="146"/>
      <c r="E265" s="149"/>
      <c r="F265" s="91" t="s">
        <v>88</v>
      </c>
      <c r="G265" s="92">
        <f>G241+G250</f>
        <v>402288.5</v>
      </c>
      <c r="H265" s="92">
        <f t="shared" ref="H265:J265" si="214">H241+H250</f>
        <v>79298.5</v>
      </c>
      <c r="I265" s="92">
        <f t="shared" si="214"/>
        <v>76990</v>
      </c>
      <c r="J265" s="92">
        <f t="shared" si="214"/>
        <v>82000</v>
      </c>
      <c r="K265" s="92">
        <f>K241+K250</f>
        <v>82000</v>
      </c>
      <c r="L265" s="92">
        <f t="shared" ref="L265:M265" si="215">L241+L250</f>
        <v>82000</v>
      </c>
      <c r="M265" s="92">
        <f t="shared" si="215"/>
        <v>0</v>
      </c>
      <c r="N265" s="82"/>
      <c r="O265" s="10"/>
      <c r="P265" s="42"/>
      <c r="Q265" s="42"/>
      <c r="R265" s="10"/>
      <c r="S265" s="10"/>
      <c r="T265" s="10"/>
      <c r="U265" s="10"/>
      <c r="V265" s="44"/>
    </row>
    <row r="266" spans="1:22" s="13" customFormat="1" ht="41.25" customHeight="1">
      <c r="A266" s="57"/>
      <c r="B266" s="144"/>
      <c r="C266" s="147"/>
      <c r="D266" s="147"/>
      <c r="E266" s="150"/>
      <c r="F266" s="91" t="s">
        <v>17</v>
      </c>
      <c r="G266" s="92"/>
      <c r="H266" s="92"/>
      <c r="I266" s="92"/>
      <c r="J266" s="92"/>
      <c r="K266" s="92"/>
      <c r="L266" s="92"/>
      <c r="M266" s="93"/>
      <c r="N266" s="82"/>
      <c r="O266" s="10"/>
      <c r="P266" s="42"/>
      <c r="Q266" s="42"/>
      <c r="R266" s="10"/>
      <c r="S266" s="10"/>
      <c r="T266" s="10"/>
      <c r="U266" s="10"/>
      <c r="V266" s="44"/>
    </row>
    <row r="267" spans="1:22" s="13" customFormat="1" ht="168.75" customHeight="1">
      <c r="A267" s="135" t="s">
        <v>148</v>
      </c>
      <c r="B267" s="136"/>
      <c r="C267" s="34" t="s">
        <v>42</v>
      </c>
      <c r="D267" s="33" t="s">
        <v>42</v>
      </c>
      <c r="E267" s="33" t="s">
        <v>42</v>
      </c>
      <c r="F267" s="35" t="s">
        <v>42</v>
      </c>
      <c r="G267" s="11" t="s">
        <v>42</v>
      </c>
      <c r="H267" s="35" t="s">
        <v>42</v>
      </c>
      <c r="I267" s="35" t="s">
        <v>42</v>
      </c>
      <c r="J267" s="35" t="s">
        <v>42</v>
      </c>
      <c r="K267" s="35" t="s">
        <v>42</v>
      </c>
      <c r="L267" s="35"/>
      <c r="M267" s="44"/>
      <c r="N267" s="86" t="s">
        <v>42</v>
      </c>
      <c r="O267" s="35" t="s">
        <v>42</v>
      </c>
      <c r="P267" s="35" t="s">
        <v>42</v>
      </c>
      <c r="Q267" s="35" t="s">
        <v>42</v>
      </c>
      <c r="R267" s="35" t="s">
        <v>42</v>
      </c>
      <c r="S267" s="35" t="s">
        <v>42</v>
      </c>
      <c r="T267" s="35" t="s">
        <v>42</v>
      </c>
      <c r="U267" s="35"/>
      <c r="V267" s="44"/>
    </row>
    <row r="268" spans="1:22" s="13" customFormat="1" ht="95.25" customHeight="1">
      <c r="A268" s="135" t="s">
        <v>113</v>
      </c>
      <c r="B268" s="136"/>
      <c r="C268" s="36">
        <v>2019</v>
      </c>
      <c r="D268" s="66">
        <v>2024</v>
      </c>
      <c r="E268" s="56"/>
      <c r="F268" s="21"/>
      <c r="G268" s="11"/>
      <c r="H268" s="11"/>
      <c r="I268" s="11"/>
      <c r="J268" s="11"/>
      <c r="K268" s="11"/>
      <c r="L268" s="11"/>
      <c r="M268" s="44"/>
      <c r="N268" s="82"/>
      <c r="O268" s="10"/>
      <c r="P268" s="42"/>
      <c r="Q268" s="42"/>
      <c r="R268" s="10"/>
      <c r="S268" s="10"/>
      <c r="T268" s="10"/>
      <c r="U268" s="10"/>
      <c r="V268" s="44"/>
    </row>
    <row r="269" spans="1:22" s="13" customFormat="1" ht="52.5" customHeight="1">
      <c r="A269" s="67"/>
      <c r="B269" s="151" t="s">
        <v>114</v>
      </c>
      <c r="C269" s="117">
        <v>2019</v>
      </c>
      <c r="D269" s="117">
        <v>2024</v>
      </c>
      <c r="E269" s="225" t="s">
        <v>14</v>
      </c>
      <c r="F269" s="21" t="s">
        <v>15</v>
      </c>
      <c r="G269" s="11"/>
      <c r="H269" s="11"/>
      <c r="I269" s="11"/>
      <c r="J269" s="11"/>
      <c r="K269" s="11"/>
      <c r="L269" s="11"/>
      <c r="M269" s="44"/>
      <c r="N269" s="82"/>
      <c r="O269" s="10"/>
      <c r="P269" s="42"/>
      <c r="Q269" s="42"/>
      <c r="R269" s="10"/>
      <c r="S269" s="10"/>
      <c r="T269" s="10"/>
      <c r="U269" s="10"/>
      <c r="V269" s="44"/>
    </row>
    <row r="270" spans="1:22" s="13" customFormat="1" ht="57.75" customHeight="1">
      <c r="A270" s="67"/>
      <c r="B270" s="152"/>
      <c r="C270" s="118"/>
      <c r="D270" s="118"/>
      <c r="E270" s="226"/>
      <c r="F270" s="21" t="s">
        <v>88</v>
      </c>
      <c r="G270" s="11"/>
      <c r="H270" s="11"/>
      <c r="I270" s="11"/>
      <c r="J270" s="11"/>
      <c r="K270" s="11"/>
      <c r="L270" s="11"/>
      <c r="M270" s="44"/>
      <c r="N270" s="82"/>
      <c r="O270" s="10"/>
      <c r="P270" s="42"/>
      <c r="Q270" s="42"/>
      <c r="R270" s="10"/>
      <c r="S270" s="10"/>
      <c r="T270" s="10"/>
      <c r="U270" s="10"/>
      <c r="V270" s="44"/>
    </row>
    <row r="271" spans="1:22" s="13" customFormat="1" ht="94.5" customHeight="1">
      <c r="A271" s="67"/>
      <c r="B271" s="153"/>
      <c r="C271" s="119"/>
      <c r="D271" s="119"/>
      <c r="E271" s="227"/>
      <c r="F271" s="21" t="s">
        <v>115</v>
      </c>
      <c r="G271" s="11"/>
      <c r="H271" s="11"/>
      <c r="I271" s="11"/>
      <c r="J271" s="11"/>
      <c r="K271" s="11"/>
      <c r="L271" s="11"/>
      <c r="M271" s="44"/>
      <c r="N271" s="82"/>
      <c r="O271" s="10"/>
      <c r="P271" s="42"/>
      <c r="Q271" s="42"/>
      <c r="R271" s="10"/>
      <c r="S271" s="10"/>
      <c r="T271" s="10"/>
      <c r="U271" s="10"/>
      <c r="V271" s="44"/>
    </row>
    <row r="272" spans="1:22" s="13" customFormat="1" ht="57" customHeight="1">
      <c r="A272" s="67"/>
      <c r="B272" s="151" t="s">
        <v>160</v>
      </c>
      <c r="C272" s="117">
        <v>2019</v>
      </c>
      <c r="D272" s="117">
        <v>2025</v>
      </c>
      <c r="E272" s="225" t="s">
        <v>14</v>
      </c>
      <c r="F272" s="21" t="s">
        <v>15</v>
      </c>
      <c r="G272" s="11">
        <f t="shared" ref="G272:G279" si="216">H272+I272+J272+K272</f>
        <v>302140</v>
      </c>
      <c r="H272" s="11">
        <v>0</v>
      </c>
      <c r="I272" s="11">
        <f>I273+I274+I275</f>
        <v>302140</v>
      </c>
      <c r="J272" s="11"/>
      <c r="K272" s="11"/>
      <c r="L272" s="11"/>
      <c r="M272" s="44"/>
      <c r="N272" s="83" t="s">
        <v>117</v>
      </c>
      <c r="O272" s="69" t="s">
        <v>75</v>
      </c>
      <c r="P272" s="42"/>
      <c r="Q272" s="42"/>
      <c r="R272" s="10"/>
      <c r="S272" s="10"/>
      <c r="T272" s="10"/>
      <c r="U272" s="10"/>
      <c r="V272" s="44"/>
    </row>
    <row r="273" spans="1:22" s="13" customFormat="1" ht="129" customHeight="1">
      <c r="A273" s="67"/>
      <c r="B273" s="152"/>
      <c r="C273" s="118"/>
      <c r="D273" s="118"/>
      <c r="E273" s="226"/>
      <c r="F273" s="21" t="s">
        <v>88</v>
      </c>
      <c r="G273" s="11">
        <f t="shared" si="216"/>
        <v>30000</v>
      </c>
      <c r="H273" s="11"/>
      <c r="I273" s="11">
        <v>30000</v>
      </c>
      <c r="J273" s="11"/>
      <c r="K273" s="11"/>
      <c r="L273" s="11"/>
      <c r="M273" s="44"/>
      <c r="N273" s="83" t="s">
        <v>119</v>
      </c>
      <c r="O273" s="69" t="s">
        <v>75</v>
      </c>
      <c r="P273" s="42"/>
      <c r="Q273" s="42"/>
      <c r="R273" s="10"/>
      <c r="S273" s="10"/>
      <c r="T273" s="10"/>
      <c r="U273" s="10"/>
      <c r="V273" s="44"/>
    </row>
    <row r="274" spans="1:22" s="13" customFormat="1" ht="139.5" customHeight="1">
      <c r="A274" s="67"/>
      <c r="B274" s="152"/>
      <c r="C274" s="118"/>
      <c r="D274" s="118"/>
      <c r="E274" s="227"/>
      <c r="F274" s="21" t="s">
        <v>162</v>
      </c>
      <c r="G274" s="11">
        <f t="shared" si="216"/>
        <v>122140</v>
      </c>
      <c r="H274" s="11"/>
      <c r="I274" s="11">
        <v>122140</v>
      </c>
      <c r="J274" s="11"/>
      <c r="K274" s="11"/>
      <c r="L274" s="11"/>
      <c r="M274" s="44"/>
      <c r="N274" s="83" t="s">
        <v>118</v>
      </c>
      <c r="O274" s="10" t="s">
        <v>59</v>
      </c>
      <c r="P274" s="42"/>
      <c r="Q274" s="42"/>
      <c r="R274" s="10"/>
      <c r="S274" s="10"/>
      <c r="T274" s="10"/>
      <c r="U274" s="10"/>
      <c r="V274" s="44"/>
    </row>
    <row r="275" spans="1:22" s="13" customFormat="1" ht="88.5" customHeight="1">
      <c r="A275" s="77"/>
      <c r="B275" s="153"/>
      <c r="C275" s="119"/>
      <c r="D275" s="119"/>
      <c r="E275" s="102"/>
      <c r="F275" s="21" t="s">
        <v>161</v>
      </c>
      <c r="G275" s="11">
        <f t="shared" si="216"/>
        <v>150000</v>
      </c>
      <c r="H275" s="11"/>
      <c r="I275" s="11">
        <v>150000</v>
      </c>
      <c r="J275" s="11"/>
      <c r="K275" s="11"/>
      <c r="L275" s="11"/>
      <c r="M275" s="44"/>
      <c r="N275" s="83"/>
      <c r="O275" s="10"/>
      <c r="P275" s="42"/>
      <c r="Q275" s="42"/>
      <c r="R275" s="10"/>
      <c r="S275" s="10"/>
      <c r="T275" s="10"/>
      <c r="U275" s="10"/>
      <c r="V275" s="44"/>
    </row>
    <row r="276" spans="1:22" s="13" customFormat="1" ht="51.75" customHeight="1">
      <c r="A276" s="67"/>
      <c r="B276" s="228" t="s">
        <v>95</v>
      </c>
      <c r="C276" s="231">
        <v>2019</v>
      </c>
      <c r="D276" s="145">
        <v>2025</v>
      </c>
      <c r="E276" s="234" t="s">
        <v>14</v>
      </c>
      <c r="F276" s="91" t="s">
        <v>15</v>
      </c>
      <c r="G276" s="92">
        <f t="shared" si="216"/>
        <v>302140</v>
      </c>
      <c r="H276" s="92"/>
      <c r="I276" s="92">
        <f>I272</f>
        <v>302140</v>
      </c>
      <c r="J276" s="92"/>
      <c r="K276" s="92"/>
      <c r="L276" s="92"/>
      <c r="M276" s="93"/>
      <c r="N276" s="82"/>
      <c r="O276" s="10"/>
      <c r="P276" s="42"/>
      <c r="Q276" s="42"/>
      <c r="R276" s="10"/>
      <c r="S276" s="10"/>
      <c r="T276" s="10"/>
      <c r="U276" s="10"/>
      <c r="V276" s="44"/>
    </row>
    <row r="277" spans="1:22" s="13" customFormat="1" ht="50.25" customHeight="1">
      <c r="A277" s="67"/>
      <c r="B277" s="229"/>
      <c r="C277" s="232"/>
      <c r="D277" s="146"/>
      <c r="E277" s="235"/>
      <c r="F277" s="91" t="s">
        <v>88</v>
      </c>
      <c r="G277" s="92">
        <f t="shared" si="216"/>
        <v>30000</v>
      </c>
      <c r="H277" s="92"/>
      <c r="I277" s="92">
        <f>I273</f>
        <v>30000</v>
      </c>
      <c r="J277" s="92"/>
      <c r="K277" s="92"/>
      <c r="L277" s="92"/>
      <c r="M277" s="93"/>
      <c r="N277" s="82"/>
      <c r="O277" s="10"/>
      <c r="P277" s="42"/>
      <c r="Q277" s="42"/>
      <c r="R277" s="10"/>
      <c r="S277" s="10"/>
      <c r="T277" s="10"/>
      <c r="U277" s="10"/>
      <c r="V277" s="44"/>
    </row>
    <row r="278" spans="1:22" s="13" customFormat="1" ht="52.5" customHeight="1">
      <c r="A278" s="67"/>
      <c r="B278" s="229"/>
      <c r="C278" s="232"/>
      <c r="D278" s="146"/>
      <c r="E278" s="235"/>
      <c r="F278" s="91" t="s">
        <v>115</v>
      </c>
      <c r="G278" s="92">
        <f t="shared" si="216"/>
        <v>122140</v>
      </c>
      <c r="H278" s="92"/>
      <c r="I278" s="92">
        <f>I274</f>
        <v>122140</v>
      </c>
      <c r="J278" s="92"/>
      <c r="K278" s="92"/>
      <c r="L278" s="92"/>
      <c r="M278" s="93"/>
      <c r="N278" s="82"/>
      <c r="O278" s="10"/>
      <c r="P278" s="42"/>
      <c r="Q278" s="42"/>
      <c r="R278" s="10"/>
      <c r="S278" s="10"/>
      <c r="T278" s="10"/>
      <c r="U278" s="10"/>
      <c r="V278" s="44"/>
    </row>
    <row r="279" spans="1:22" s="13" customFormat="1" ht="52.5" customHeight="1">
      <c r="A279" s="77"/>
      <c r="B279" s="230"/>
      <c r="C279" s="233"/>
      <c r="D279" s="147"/>
      <c r="E279" s="236"/>
      <c r="F279" s="21" t="s">
        <v>161</v>
      </c>
      <c r="G279" s="92">
        <f t="shared" si="216"/>
        <v>150000</v>
      </c>
      <c r="H279" s="92"/>
      <c r="I279" s="92">
        <f>I275</f>
        <v>150000</v>
      </c>
      <c r="J279" s="92"/>
      <c r="K279" s="92"/>
      <c r="L279" s="92"/>
      <c r="M279" s="93"/>
      <c r="N279" s="82"/>
      <c r="O279" s="10"/>
      <c r="P279" s="42"/>
      <c r="Q279" s="42"/>
      <c r="R279" s="10"/>
      <c r="S279" s="10"/>
      <c r="T279" s="10"/>
      <c r="U279" s="10"/>
      <c r="V279" s="44"/>
    </row>
    <row r="280" spans="1:22" ht="27" customHeight="1">
      <c r="A280" s="156" t="s">
        <v>150</v>
      </c>
      <c r="B280" s="157"/>
      <c r="C280" s="157"/>
      <c r="D280" s="157"/>
      <c r="E280" s="158"/>
      <c r="F280" s="21" t="s">
        <v>15</v>
      </c>
      <c r="G280" s="98">
        <f>G30+G62+G158+G173+G235+G264+G276</f>
        <v>332923094.06000006</v>
      </c>
      <c r="H280" s="98">
        <f>H30+H62+H158+H173+H235+H264</f>
        <v>45754706.390000001</v>
      </c>
      <c r="I280" s="98">
        <f>I30+I62+I158+I173+I235+I264+I276</f>
        <v>76802730.159999996</v>
      </c>
      <c r="J280" s="98">
        <f t="shared" ref="J280:M280" si="217">J30+J62+J158+J173+J235+J264+J274</f>
        <v>149797161.64000002</v>
      </c>
      <c r="K280" s="98">
        <f t="shared" si="217"/>
        <v>21618758.840000004</v>
      </c>
      <c r="L280" s="98">
        <f t="shared" si="217"/>
        <v>21440324.84</v>
      </c>
      <c r="M280" s="98">
        <f t="shared" si="217"/>
        <v>17509412.190000001</v>
      </c>
      <c r="N280" s="80" t="s">
        <v>13</v>
      </c>
      <c r="O280" s="2" t="s">
        <v>13</v>
      </c>
      <c r="P280" s="40" t="s">
        <v>13</v>
      </c>
      <c r="Q280" s="40" t="s">
        <v>13</v>
      </c>
      <c r="R280" s="2"/>
      <c r="S280" s="2"/>
      <c r="T280" s="2"/>
      <c r="U280" s="2"/>
      <c r="V280" s="1"/>
    </row>
    <row r="281" spans="1:22" ht="60.75" customHeight="1">
      <c r="A281" s="159"/>
      <c r="B281" s="160"/>
      <c r="C281" s="160"/>
      <c r="D281" s="160"/>
      <c r="E281" s="161"/>
      <c r="F281" s="21" t="s">
        <v>16</v>
      </c>
      <c r="G281" s="11">
        <f>G31+G63+G159+G174+G236+G265+G277</f>
        <v>134557392.20000002</v>
      </c>
      <c r="H281" s="11">
        <f>H31+H63+H159+H174+H236+H265+H273+H277</f>
        <v>20279038.100000001</v>
      </c>
      <c r="I281" s="11">
        <f>I31+I63+I159+I174+I236+I265+I277</f>
        <v>22628533.949999999</v>
      </c>
      <c r="J281" s="11">
        <f t="shared" ref="J281:M281" si="218">J31+J63+J159+J174+J236+J265+J273+J277</f>
        <v>31081324.280000001</v>
      </c>
      <c r="K281" s="11">
        <f t="shared" si="218"/>
        <v>21618758.840000004</v>
      </c>
      <c r="L281" s="11">
        <f t="shared" si="218"/>
        <v>21440324.84</v>
      </c>
      <c r="M281" s="11">
        <f t="shared" si="218"/>
        <v>17509412.190000001</v>
      </c>
      <c r="N281" s="80" t="s">
        <v>13</v>
      </c>
      <c r="O281" s="2" t="s">
        <v>13</v>
      </c>
      <c r="P281" s="40" t="s">
        <v>13</v>
      </c>
      <c r="Q281" s="40" t="s">
        <v>13</v>
      </c>
      <c r="R281" s="2"/>
      <c r="S281" s="2"/>
      <c r="T281" s="2"/>
      <c r="U281" s="2"/>
      <c r="V281" s="1"/>
    </row>
    <row r="282" spans="1:22" ht="25.5" customHeight="1">
      <c r="A282" s="159"/>
      <c r="B282" s="160"/>
      <c r="C282" s="160"/>
      <c r="D282" s="160"/>
      <c r="E282" s="161"/>
      <c r="F282" s="21" t="s">
        <v>39</v>
      </c>
      <c r="G282" s="5">
        <f>G85</f>
        <v>0</v>
      </c>
      <c r="H282" s="5"/>
      <c r="I282" s="11"/>
      <c r="J282" s="11"/>
      <c r="K282" s="11"/>
      <c r="L282" s="11"/>
      <c r="M282" s="44"/>
      <c r="N282" s="80"/>
      <c r="O282" s="2"/>
      <c r="P282" s="40"/>
      <c r="Q282" s="40"/>
      <c r="R282" s="2"/>
      <c r="S282" s="2"/>
      <c r="T282" s="2"/>
      <c r="U282" s="2"/>
      <c r="V282" s="1"/>
    </row>
    <row r="283" spans="1:22" ht="37.5" customHeight="1">
      <c r="A283" s="159"/>
      <c r="B283" s="160"/>
      <c r="C283" s="160"/>
      <c r="D283" s="160"/>
      <c r="E283" s="161"/>
      <c r="F283" s="21" t="s">
        <v>38</v>
      </c>
      <c r="G283" s="5">
        <f>G32+G64+G161+G175+G237</f>
        <v>198093561.85999998</v>
      </c>
      <c r="H283" s="5">
        <f>H32+H64+H161+H175+H237</f>
        <v>25475668.289999999</v>
      </c>
      <c r="I283" s="5">
        <f t="shared" ref="I283:M283" si="219">I32+I64+I161+I175+I237</f>
        <v>53902056.210000008</v>
      </c>
      <c r="J283" s="5">
        <f t="shared" si="219"/>
        <v>118715837.36</v>
      </c>
      <c r="K283" s="5">
        <f t="shared" si="219"/>
        <v>0</v>
      </c>
      <c r="L283" s="5">
        <f t="shared" si="219"/>
        <v>0</v>
      </c>
      <c r="M283" s="5">
        <f t="shared" si="219"/>
        <v>0</v>
      </c>
      <c r="N283" s="80" t="s">
        <v>13</v>
      </c>
      <c r="O283" s="2" t="s">
        <v>13</v>
      </c>
      <c r="P283" s="40" t="s">
        <v>13</v>
      </c>
      <c r="Q283" s="40" t="s">
        <v>13</v>
      </c>
      <c r="R283" s="2"/>
      <c r="S283" s="2"/>
      <c r="T283" s="2"/>
      <c r="U283" s="2"/>
      <c r="V283" s="1"/>
    </row>
    <row r="284" spans="1:22" ht="26.25">
      <c r="A284" s="159"/>
      <c r="B284" s="160"/>
      <c r="C284" s="160"/>
      <c r="D284" s="160"/>
      <c r="E284" s="161"/>
      <c r="F284" s="68" t="s">
        <v>116</v>
      </c>
      <c r="G284" s="11">
        <f>H284+I284+J284+K284+L284+M284</f>
        <v>122140</v>
      </c>
      <c r="H284" s="5"/>
      <c r="I284" s="11">
        <f>I278</f>
        <v>122140</v>
      </c>
      <c r="J284" s="10"/>
      <c r="K284" s="11"/>
      <c r="L284" s="10"/>
      <c r="M284" s="44"/>
      <c r="N284" s="80" t="s">
        <v>13</v>
      </c>
      <c r="O284" s="2" t="s">
        <v>13</v>
      </c>
      <c r="P284" s="40" t="s">
        <v>13</v>
      </c>
      <c r="Q284" s="40" t="s">
        <v>13</v>
      </c>
      <c r="R284" s="2"/>
      <c r="S284" s="2"/>
      <c r="T284" s="2"/>
      <c r="U284" s="2"/>
      <c r="V284" s="1"/>
    </row>
    <row r="285" spans="1:22" ht="39">
      <c r="A285" s="162"/>
      <c r="B285" s="163"/>
      <c r="C285" s="163"/>
      <c r="D285" s="163"/>
      <c r="E285" s="164"/>
      <c r="F285" s="68" t="s">
        <v>163</v>
      </c>
      <c r="G285" s="11">
        <f>H285+I285+J285+K285+L285+M285</f>
        <v>150000</v>
      </c>
      <c r="H285" s="5"/>
      <c r="I285" s="11">
        <f>I279</f>
        <v>150000</v>
      </c>
      <c r="J285" s="10"/>
      <c r="K285" s="11"/>
      <c r="L285" s="10"/>
      <c r="M285" s="44"/>
      <c r="N285" s="2"/>
      <c r="O285" s="2"/>
      <c r="P285" s="40"/>
      <c r="Q285" s="40"/>
      <c r="R285" s="2"/>
      <c r="S285" s="2"/>
      <c r="T285" s="2"/>
      <c r="U285" s="2"/>
      <c r="V285" s="1"/>
    </row>
    <row r="286" spans="1:22">
      <c r="M286" s="12"/>
    </row>
    <row r="287" spans="1:22">
      <c r="B287" s="6"/>
      <c r="G287" s="6"/>
    </row>
    <row r="288" spans="1:22">
      <c r="B288" s="6"/>
    </row>
    <row r="289" spans="2:2">
      <c r="B289" s="6"/>
    </row>
  </sheetData>
  <mergeCells count="385">
    <mergeCell ref="A3:V3"/>
    <mergeCell ref="B59:B61"/>
    <mergeCell ref="C59:C61"/>
    <mergeCell ref="D59:D61"/>
    <mergeCell ref="E59:E61"/>
    <mergeCell ref="A1:V1"/>
    <mergeCell ref="A2:V2"/>
    <mergeCell ref="A5:V5"/>
    <mergeCell ref="A6:V6"/>
    <mergeCell ref="A7:V7"/>
    <mergeCell ref="B8:V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  <mergeCell ref="B276:B279"/>
    <mergeCell ref="C276:C279"/>
    <mergeCell ref="D276:D279"/>
    <mergeCell ref="E276:E279"/>
    <mergeCell ref="E243:E245"/>
    <mergeCell ref="A243:A245"/>
    <mergeCell ref="B252:B254"/>
    <mergeCell ref="C252:C254"/>
    <mergeCell ref="D252:D254"/>
    <mergeCell ref="E252:E254"/>
    <mergeCell ref="B246:B248"/>
    <mergeCell ref="C246:C248"/>
    <mergeCell ref="D246:D248"/>
    <mergeCell ref="E246:E248"/>
    <mergeCell ref="B249:B251"/>
    <mergeCell ref="C249:C251"/>
    <mergeCell ref="D249:D251"/>
    <mergeCell ref="E249:E251"/>
    <mergeCell ref="A267:B267"/>
    <mergeCell ref="A268:B268"/>
    <mergeCell ref="E269:E271"/>
    <mergeCell ref="B269:B271"/>
    <mergeCell ref="C269:C271"/>
    <mergeCell ref="D269:D271"/>
    <mergeCell ref="E272:E274"/>
    <mergeCell ref="B272:B275"/>
    <mergeCell ref="C272:C275"/>
    <mergeCell ref="D272:D275"/>
    <mergeCell ref="B205:B207"/>
    <mergeCell ref="C205:C207"/>
    <mergeCell ref="D205:D207"/>
    <mergeCell ref="E205:E207"/>
    <mergeCell ref="B261:B263"/>
    <mergeCell ref="C261:C263"/>
    <mergeCell ref="D261:D263"/>
    <mergeCell ref="E261:E263"/>
    <mergeCell ref="B211:B213"/>
    <mergeCell ref="C208:C210"/>
    <mergeCell ref="D208:D210"/>
    <mergeCell ref="C211:C213"/>
    <mergeCell ref="D211:D213"/>
    <mergeCell ref="C235:C237"/>
    <mergeCell ref="D235:D237"/>
    <mergeCell ref="D243:D245"/>
    <mergeCell ref="E208:E210"/>
    <mergeCell ref="E211:E213"/>
    <mergeCell ref="B214:B216"/>
    <mergeCell ref="B217:B219"/>
    <mergeCell ref="A116:A118"/>
    <mergeCell ref="B196:B198"/>
    <mergeCell ref="B199:B201"/>
    <mergeCell ref="B202:B204"/>
    <mergeCell ref="C199:C201"/>
    <mergeCell ref="D199:D201"/>
    <mergeCell ref="E199:E201"/>
    <mergeCell ref="C202:C204"/>
    <mergeCell ref="D202:D204"/>
    <mergeCell ref="E202:E204"/>
    <mergeCell ref="C196:C198"/>
    <mergeCell ref="D196:D198"/>
    <mergeCell ref="E196:E198"/>
    <mergeCell ref="E131:E133"/>
    <mergeCell ref="D128:D130"/>
    <mergeCell ref="E128:E130"/>
    <mergeCell ref="A125:A127"/>
    <mergeCell ref="A122:A124"/>
    <mergeCell ref="A170:A172"/>
    <mergeCell ref="B170:B172"/>
    <mergeCell ref="C170:C172"/>
    <mergeCell ref="C143:C145"/>
    <mergeCell ref="D122:D124"/>
    <mergeCell ref="E122:E124"/>
    <mergeCell ref="D125:D127"/>
    <mergeCell ref="E125:E127"/>
    <mergeCell ref="E110:E112"/>
    <mergeCell ref="B116:B118"/>
    <mergeCell ref="C116:C118"/>
    <mergeCell ref="E116:E118"/>
    <mergeCell ref="E79:E81"/>
    <mergeCell ref="E95:E97"/>
    <mergeCell ref="B82:B85"/>
    <mergeCell ref="B125:B127"/>
    <mergeCell ref="C125:C127"/>
    <mergeCell ref="B122:B124"/>
    <mergeCell ref="C122:C124"/>
    <mergeCell ref="C82:C85"/>
    <mergeCell ref="E82:E85"/>
    <mergeCell ref="B86:B88"/>
    <mergeCell ref="C86:C88"/>
    <mergeCell ref="E86:E88"/>
    <mergeCell ref="E119:E121"/>
    <mergeCell ref="D113:D115"/>
    <mergeCell ref="E113:E115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F10:F12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D44:D46"/>
    <mergeCell ref="E44:E46"/>
    <mergeCell ref="A47:A49"/>
    <mergeCell ref="B47:B49"/>
    <mergeCell ref="C47:C49"/>
    <mergeCell ref="D47:D49"/>
    <mergeCell ref="E47:E49"/>
    <mergeCell ref="E92:E94"/>
    <mergeCell ref="E73:E75"/>
    <mergeCell ref="B89:B91"/>
    <mergeCell ref="C89:C91"/>
    <mergeCell ref="E89:E91"/>
    <mergeCell ref="B79:B81"/>
    <mergeCell ref="B76:B78"/>
    <mergeCell ref="C76:C78"/>
    <mergeCell ref="E76:E78"/>
    <mergeCell ref="B70:B72"/>
    <mergeCell ref="E70:E72"/>
    <mergeCell ref="A82:A85"/>
    <mergeCell ref="D38:D40"/>
    <mergeCell ref="E38:E40"/>
    <mergeCell ref="A92:A94"/>
    <mergeCell ref="B92:B94"/>
    <mergeCell ref="C92:C94"/>
    <mergeCell ref="A41:A43"/>
    <mergeCell ref="B41:B43"/>
    <mergeCell ref="C41:C43"/>
    <mergeCell ref="D41:D43"/>
    <mergeCell ref="E41:E43"/>
    <mergeCell ref="A62:A64"/>
    <mergeCell ref="B62:B64"/>
    <mergeCell ref="C62:C64"/>
    <mergeCell ref="E62:E64"/>
    <mergeCell ref="A89:A91"/>
    <mergeCell ref="A76:A78"/>
    <mergeCell ref="A79:A81"/>
    <mergeCell ref="A67:A69"/>
    <mergeCell ref="B67:B69"/>
    <mergeCell ref="C67:C69"/>
    <mergeCell ref="E67:E69"/>
    <mergeCell ref="A70:A72"/>
    <mergeCell ref="C70:C72"/>
    <mergeCell ref="A73:A75"/>
    <mergeCell ref="A128:A130"/>
    <mergeCell ref="B128:B130"/>
    <mergeCell ref="C128:C130"/>
    <mergeCell ref="B131:B133"/>
    <mergeCell ref="B134:B136"/>
    <mergeCell ref="C134:C136"/>
    <mergeCell ref="C131:C133"/>
    <mergeCell ref="A38:A40"/>
    <mergeCell ref="B38:B40"/>
    <mergeCell ref="C38:C40"/>
    <mergeCell ref="A119:A121"/>
    <mergeCell ref="B119:B121"/>
    <mergeCell ref="C119:C121"/>
    <mergeCell ref="B73:B75"/>
    <mergeCell ref="C73:C75"/>
    <mergeCell ref="A86:A88"/>
    <mergeCell ref="B113:B115"/>
    <mergeCell ref="C113:C115"/>
    <mergeCell ref="A110:A112"/>
    <mergeCell ref="B110:B112"/>
    <mergeCell ref="C110:C112"/>
    <mergeCell ref="A44:A46"/>
    <mergeCell ref="B44:B46"/>
    <mergeCell ref="C44:C46"/>
    <mergeCell ref="D134:D136"/>
    <mergeCell ref="D131:D133"/>
    <mergeCell ref="C155:C157"/>
    <mergeCell ref="D155:D157"/>
    <mergeCell ref="B152:B154"/>
    <mergeCell ref="B149:B151"/>
    <mergeCell ref="C149:C151"/>
    <mergeCell ref="D149:D151"/>
    <mergeCell ref="A131:A133"/>
    <mergeCell ref="B143:B145"/>
    <mergeCell ref="B146:B148"/>
    <mergeCell ref="C146:C148"/>
    <mergeCell ref="D146:D148"/>
    <mergeCell ref="B140:B142"/>
    <mergeCell ref="B155:B157"/>
    <mergeCell ref="E146:E148"/>
    <mergeCell ref="B56:B58"/>
    <mergeCell ref="E56:E58"/>
    <mergeCell ref="D56:D58"/>
    <mergeCell ref="C56:C58"/>
    <mergeCell ref="D140:D142"/>
    <mergeCell ref="C140:C142"/>
    <mergeCell ref="E140:E142"/>
    <mergeCell ref="D143:D145"/>
    <mergeCell ref="E143:E145"/>
    <mergeCell ref="B137:B139"/>
    <mergeCell ref="C137:C139"/>
    <mergeCell ref="D137:D139"/>
    <mergeCell ref="E137:E139"/>
    <mergeCell ref="E134:E136"/>
    <mergeCell ref="B98:B100"/>
    <mergeCell ref="C98:C100"/>
    <mergeCell ref="D98:D100"/>
    <mergeCell ref="E98:E100"/>
    <mergeCell ref="A65:B65"/>
    <mergeCell ref="A66:B66"/>
    <mergeCell ref="B104:B106"/>
    <mergeCell ref="C104:C106"/>
    <mergeCell ref="D104:D106"/>
    <mergeCell ref="D173:D175"/>
    <mergeCell ref="E173:E175"/>
    <mergeCell ref="E167:E169"/>
    <mergeCell ref="C164:C166"/>
    <mergeCell ref="D164:D166"/>
    <mergeCell ref="E164:E166"/>
    <mergeCell ref="A164:A166"/>
    <mergeCell ref="B164:B166"/>
    <mergeCell ref="E149:E151"/>
    <mergeCell ref="C152:C154"/>
    <mergeCell ref="D152:D154"/>
    <mergeCell ref="E152:E154"/>
    <mergeCell ref="E170:E172"/>
    <mergeCell ref="A163:B163"/>
    <mergeCell ref="A167:A169"/>
    <mergeCell ref="B167:B169"/>
    <mergeCell ref="E155:E157"/>
    <mergeCell ref="C167:C169"/>
    <mergeCell ref="D167:D169"/>
    <mergeCell ref="E158:E161"/>
    <mergeCell ref="A162:B162"/>
    <mergeCell ref="A158:A161"/>
    <mergeCell ref="B158:B161"/>
    <mergeCell ref="C158:C161"/>
    <mergeCell ref="E220:E222"/>
    <mergeCell ref="E226:E228"/>
    <mergeCell ref="E223:E225"/>
    <mergeCell ref="C223:C225"/>
    <mergeCell ref="D223:D225"/>
    <mergeCell ref="C226:C228"/>
    <mergeCell ref="E187:E189"/>
    <mergeCell ref="E190:E192"/>
    <mergeCell ref="B184:B186"/>
    <mergeCell ref="B187:B189"/>
    <mergeCell ref="B208:B210"/>
    <mergeCell ref="C214:C216"/>
    <mergeCell ref="D214:D216"/>
    <mergeCell ref="B193:B195"/>
    <mergeCell ref="E184:E186"/>
    <mergeCell ref="B190:B192"/>
    <mergeCell ref="B235:B237"/>
    <mergeCell ref="A280:E285"/>
    <mergeCell ref="D62:D64"/>
    <mergeCell ref="D76:D78"/>
    <mergeCell ref="D86:D88"/>
    <mergeCell ref="D82:D85"/>
    <mergeCell ref="D89:D91"/>
    <mergeCell ref="D67:D69"/>
    <mergeCell ref="B95:B97"/>
    <mergeCell ref="C95:C97"/>
    <mergeCell ref="D95:D97"/>
    <mergeCell ref="D92:D94"/>
    <mergeCell ref="C79:C81"/>
    <mergeCell ref="E214:E216"/>
    <mergeCell ref="C217:C219"/>
    <mergeCell ref="D217:D219"/>
    <mergeCell ref="E217:E219"/>
    <mergeCell ref="B264:B266"/>
    <mergeCell ref="C264:C266"/>
    <mergeCell ref="D264:D266"/>
    <mergeCell ref="C258:C260"/>
    <mergeCell ref="D258:D260"/>
    <mergeCell ref="E258:E260"/>
    <mergeCell ref="B258:B260"/>
    <mergeCell ref="B226:B228"/>
    <mergeCell ref="E264:E266"/>
    <mergeCell ref="B255:B257"/>
    <mergeCell ref="C255:C257"/>
    <mergeCell ref="D255:D257"/>
    <mergeCell ref="E255:E257"/>
    <mergeCell ref="D226:D228"/>
    <mergeCell ref="B223:B225"/>
    <mergeCell ref="B220:B222"/>
    <mergeCell ref="C220:C222"/>
    <mergeCell ref="D220:D222"/>
    <mergeCell ref="E240:E242"/>
    <mergeCell ref="B240:B242"/>
    <mergeCell ref="C240:C242"/>
    <mergeCell ref="D240:D242"/>
    <mergeCell ref="C243:C245"/>
    <mergeCell ref="B243:B245"/>
    <mergeCell ref="C232:C234"/>
    <mergeCell ref="D232:D234"/>
    <mergeCell ref="E232:E234"/>
    <mergeCell ref="B232:B234"/>
    <mergeCell ref="A239:B239"/>
    <mergeCell ref="A238:B238"/>
    <mergeCell ref="E235:E237"/>
    <mergeCell ref="N113:N115"/>
    <mergeCell ref="B229:B231"/>
    <mergeCell ref="C229:C231"/>
    <mergeCell ref="D229:D231"/>
    <mergeCell ref="E229:E231"/>
    <mergeCell ref="E104:E106"/>
    <mergeCell ref="B101:B103"/>
    <mergeCell ref="C101:C103"/>
    <mergeCell ref="D101:D103"/>
    <mergeCell ref="E101:E103"/>
    <mergeCell ref="B107:B109"/>
    <mergeCell ref="C107:C109"/>
    <mergeCell ref="D107:D109"/>
    <mergeCell ref="E107:E109"/>
    <mergeCell ref="A176:B176"/>
    <mergeCell ref="A177:B177"/>
    <mergeCell ref="B178:B180"/>
    <mergeCell ref="B181:B183"/>
    <mergeCell ref="E178:E180"/>
    <mergeCell ref="E181:E183"/>
    <mergeCell ref="D170:D172"/>
    <mergeCell ref="A173:A175"/>
    <mergeCell ref="B173:B175"/>
    <mergeCell ref="C173:C175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2021-05-12T09:16:20Z</cp:lastPrinted>
  <dcterms:created xsi:type="dcterms:W3CDTF">2016-05-12T05:25:06Z</dcterms:created>
  <dcterms:modified xsi:type="dcterms:W3CDTF">2021-08-19T09:12:39Z</dcterms:modified>
</cp:coreProperties>
</file>